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И\Інформація на сайт\"/>
    </mc:Choice>
  </mc:AlternateContent>
  <xr:revisionPtr revIDLastSave="0" documentId="13_ncr:1_{315AB6C4-E6BF-466F-A947-988E5502FB18}" xr6:coauthVersionLast="45" xr6:coauthVersionMax="45" xr10:uidLastSave="{00000000-0000-0000-0000-000000000000}"/>
  <bookViews>
    <workbookView xWindow="11940" yWindow="180" windowWidth="18705" windowHeight="15450" xr2:uid="{00000000-000D-0000-FFFF-FFFF00000000}"/>
  </bookViews>
  <sheets>
    <sheet name="СІЧЕНЬ-ГРУДЕНЬ" sheetId="15" r:id="rId1"/>
    <sheet name="СІЧЕНЬ-ЛИСТОПАД" sheetId="14" r:id="rId2"/>
    <sheet name="СІЧЕНЬ-ЖОВТЕНЬ" sheetId="13" r:id="rId3"/>
    <sheet name="СІЧЕНЬ-ВЕРЕСЕНЬ" sheetId="12" r:id="rId4"/>
    <sheet name="СІЧЕНЬ-СЕРПЕНЬ" sheetId="11" r:id="rId5"/>
    <sheet name="СІЧЕНЬ-ЛИПЕНЬ" sheetId="10" r:id="rId6"/>
    <sheet name="СІЧЕНЬ-ЧЕРВЕНЬ" sheetId="9" r:id="rId7"/>
    <sheet name="СІЧЕНЬ-ТРАВЕНЬ" sheetId="8" r:id="rId8"/>
    <sheet name="СІЧЕНЬ-КВІТЕНЬ" sheetId="7" r:id="rId9"/>
    <sheet name="СІЧЕНЬ-БЕРЕЗЕНЬ" sheetId="6" r:id="rId10"/>
    <sheet name="СІЧЕНЬ-ЛЮТИЙ" sheetId="5" r:id="rId11"/>
    <sheet name="СІЧЕНЬ" sheetId="4" r:id="rId12"/>
    <sheet name="затверджені призначення" sheetId="1" r:id="rId13"/>
  </sheets>
  <definedNames>
    <definedName name="_xlnm.Print_Area" localSheetId="11">СІЧЕНЬ!$A$1:$J$42</definedName>
    <definedName name="_xlnm.Print_Area" localSheetId="9">'СІЧЕНЬ-БЕРЕЗЕНЬ'!$A$1:$J$42</definedName>
    <definedName name="_xlnm.Print_Area" localSheetId="3">'СІЧЕНЬ-ВЕРЕСЕНЬ'!$A$1:$J$47</definedName>
    <definedName name="_xlnm.Print_Area" localSheetId="0">'СІЧЕНЬ-ГРУДЕНЬ'!$A$1:$J$50</definedName>
    <definedName name="_xlnm.Print_Area" localSheetId="2">'СІЧЕНЬ-ЖОВТЕНЬ'!$A$1:$J$48</definedName>
    <definedName name="_xlnm.Print_Area" localSheetId="8">'СІЧЕНЬ-КВІТЕНЬ'!$A$1:$J$45</definedName>
    <definedName name="_xlnm.Print_Area" localSheetId="5">'СІЧЕНЬ-ЛИПЕНЬ'!$A$1:$J$47</definedName>
    <definedName name="_xlnm.Print_Area" localSheetId="1">'СІЧЕНЬ-ЛИСТОПАД'!$A$1:$J$50</definedName>
    <definedName name="_xlnm.Print_Area" localSheetId="10">'СІЧЕНЬ-ЛЮТИЙ'!$A$1:$J$42</definedName>
    <definedName name="_xlnm.Print_Area" localSheetId="4">'СІЧЕНЬ-СЕРПЕНЬ'!$A$1:$J$47</definedName>
    <definedName name="_xlnm.Print_Area" localSheetId="7">'СІЧЕНЬ-ТРАВЕНЬ'!$A$1:$J$45</definedName>
    <definedName name="_xlnm.Print_Area" localSheetId="6">'СІЧЕНЬ-ЧЕРВЕНЬ'!$A$1:$J$45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15" l="1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E7" i="15"/>
  <c r="D49" i="15" l="1"/>
  <c r="D48" i="15"/>
  <c r="D47" i="15"/>
  <c r="D46" i="15"/>
  <c r="D45" i="15"/>
  <c r="D44" i="15"/>
  <c r="D43" i="15"/>
  <c r="D42" i="15"/>
  <c r="D41" i="15"/>
  <c r="D40" i="15"/>
  <c r="D39" i="15"/>
  <c r="D38" i="15"/>
  <c r="F38" i="15" s="1"/>
  <c r="D37" i="15"/>
  <c r="D36" i="15"/>
  <c r="D35" i="15"/>
  <c r="D34" i="15"/>
  <c r="F34" i="15" s="1"/>
  <c r="D33" i="15"/>
  <c r="D32" i="15"/>
  <c r="D31" i="15"/>
  <c r="D30" i="15"/>
  <c r="D29" i="15"/>
  <c r="D28" i="15"/>
  <c r="D27" i="15"/>
  <c r="F27" i="15" s="1"/>
  <c r="D26" i="15"/>
  <c r="F26" i="15" s="1"/>
  <c r="D25" i="15"/>
  <c r="D24" i="15"/>
  <c r="D23" i="15"/>
  <c r="D22" i="15"/>
  <c r="F22" i="15" s="1"/>
  <c r="D21" i="15"/>
  <c r="D20" i="15"/>
  <c r="D19" i="15"/>
  <c r="F19" i="15" s="1"/>
  <c r="D18" i="15"/>
  <c r="F18" i="15" s="1"/>
  <c r="D17" i="15"/>
  <c r="D16" i="15"/>
  <c r="D15" i="15"/>
  <c r="F15" i="15" s="1"/>
  <c r="D14" i="15"/>
  <c r="F14" i="15" s="1"/>
  <c r="D13" i="15"/>
  <c r="D12" i="15"/>
  <c r="D11" i="15"/>
  <c r="F11" i="15" s="1"/>
  <c r="D10" i="15"/>
  <c r="F10" i="15" s="1"/>
  <c r="D9" i="15"/>
  <c r="D8" i="15"/>
  <c r="F8" i="15" s="1"/>
  <c r="J49" i="15"/>
  <c r="J48" i="15"/>
  <c r="J47" i="15"/>
  <c r="J46" i="15"/>
  <c r="J45" i="15"/>
  <c r="J44" i="15"/>
  <c r="J43" i="15"/>
  <c r="F43" i="15"/>
  <c r="J42" i="15"/>
  <c r="F41" i="15"/>
  <c r="J40" i="15"/>
  <c r="F39" i="15"/>
  <c r="F37" i="15"/>
  <c r="F36" i="15"/>
  <c r="J35" i="15"/>
  <c r="F35" i="15"/>
  <c r="F33" i="15"/>
  <c r="J32" i="15"/>
  <c r="J31" i="15"/>
  <c r="J30" i="15"/>
  <c r="F29" i="15"/>
  <c r="F28" i="15"/>
  <c r="J26" i="15"/>
  <c r="F25" i="15"/>
  <c r="J24" i="15"/>
  <c r="F24" i="15"/>
  <c r="J23" i="15"/>
  <c r="J22" i="15"/>
  <c r="J21" i="15"/>
  <c r="F21" i="15"/>
  <c r="J20" i="15"/>
  <c r="F20" i="15"/>
  <c r="F17" i="15"/>
  <c r="F16" i="15"/>
  <c r="J15" i="15"/>
  <c r="J14" i="15"/>
  <c r="F13" i="15"/>
  <c r="J12" i="15"/>
  <c r="F12" i="15"/>
  <c r="J10" i="15"/>
  <c r="J9" i="15"/>
  <c r="F9" i="15"/>
  <c r="J8" i="15"/>
  <c r="I7" i="15"/>
  <c r="I6" i="15" s="1"/>
  <c r="H7" i="15"/>
  <c r="H6" i="15" s="1"/>
  <c r="H50" i="15" s="1"/>
  <c r="G7" i="15"/>
  <c r="G6" i="15" s="1"/>
  <c r="G50" i="15" s="1"/>
  <c r="C7" i="15"/>
  <c r="C6" i="15" s="1"/>
  <c r="C50" i="15" s="1"/>
  <c r="D7" i="15" l="1"/>
  <c r="D6" i="15" s="1"/>
  <c r="D50" i="15" s="1"/>
  <c r="E6" i="15"/>
  <c r="E50" i="15" s="1"/>
  <c r="I50" i="15"/>
  <c r="J50" i="15" s="1"/>
  <c r="J6" i="15"/>
  <c r="J7" i="15"/>
  <c r="G7" i="14"/>
  <c r="G6" i="14" s="1"/>
  <c r="G50" i="14" s="1"/>
  <c r="J40" i="14"/>
  <c r="J44" i="14"/>
  <c r="J43" i="14"/>
  <c r="J49" i="14"/>
  <c r="J48" i="14"/>
  <c r="J47" i="14"/>
  <c r="J46" i="14"/>
  <c r="J45" i="14"/>
  <c r="F43" i="14"/>
  <c r="J42" i="14"/>
  <c r="F41" i="14"/>
  <c r="F39" i="14"/>
  <c r="F38" i="14"/>
  <c r="F37" i="14"/>
  <c r="F36" i="14"/>
  <c r="J35" i="14"/>
  <c r="F35" i="14"/>
  <c r="F34" i="14"/>
  <c r="F33" i="14"/>
  <c r="J32" i="14"/>
  <c r="J31" i="14"/>
  <c r="J30" i="14"/>
  <c r="F29" i="14"/>
  <c r="F28" i="14"/>
  <c r="F27" i="14"/>
  <c r="J26" i="14"/>
  <c r="F26" i="14"/>
  <c r="F25" i="14"/>
  <c r="J24" i="14"/>
  <c r="F24" i="14"/>
  <c r="J23" i="14"/>
  <c r="J22" i="14"/>
  <c r="F22" i="14"/>
  <c r="J21" i="14"/>
  <c r="F21" i="14"/>
  <c r="J20" i="14"/>
  <c r="F20" i="14"/>
  <c r="F19" i="14"/>
  <c r="F18" i="14"/>
  <c r="F17" i="14"/>
  <c r="F16" i="14"/>
  <c r="J15" i="14"/>
  <c r="F15" i="14"/>
  <c r="J14" i="14"/>
  <c r="F14" i="14"/>
  <c r="F13" i="14"/>
  <c r="J12" i="14"/>
  <c r="F12" i="14"/>
  <c r="F11" i="14"/>
  <c r="J10" i="14"/>
  <c r="F10" i="14"/>
  <c r="J9" i="14"/>
  <c r="F9" i="14"/>
  <c r="J8" i="14"/>
  <c r="F8" i="14"/>
  <c r="I7" i="14"/>
  <c r="H7" i="14"/>
  <c r="H6" i="14" s="1"/>
  <c r="H50" i="14" s="1"/>
  <c r="E7" i="14"/>
  <c r="E6" i="14" s="1"/>
  <c r="D7" i="14"/>
  <c r="D6" i="14" s="1"/>
  <c r="D50" i="14" s="1"/>
  <c r="C7" i="14"/>
  <c r="C6" i="14" s="1"/>
  <c r="C50" i="14" s="1"/>
  <c r="F6" i="15" l="1"/>
  <c r="F50" i="15"/>
  <c r="F7" i="15"/>
  <c r="F7" i="14"/>
  <c r="F6" i="14"/>
  <c r="J7" i="14"/>
  <c r="I6" i="14"/>
  <c r="J6" i="14" s="1"/>
  <c r="E50" i="14"/>
  <c r="J31" i="13"/>
  <c r="J21" i="13"/>
  <c r="J22" i="13"/>
  <c r="J23" i="13"/>
  <c r="J47" i="13"/>
  <c r="J46" i="13"/>
  <c r="J45" i="13"/>
  <c r="J44" i="13"/>
  <c r="J43" i="13"/>
  <c r="F42" i="13"/>
  <c r="J41" i="13"/>
  <c r="F40" i="13"/>
  <c r="F39" i="13"/>
  <c r="F38" i="13"/>
  <c r="F37" i="13"/>
  <c r="F36" i="13"/>
  <c r="J35" i="13"/>
  <c r="F35" i="13"/>
  <c r="F34" i="13"/>
  <c r="F33" i="13"/>
  <c r="J32" i="13"/>
  <c r="J30" i="13"/>
  <c r="F29" i="13"/>
  <c r="F28" i="13"/>
  <c r="F27" i="13"/>
  <c r="J26" i="13"/>
  <c r="F26" i="13"/>
  <c r="F25" i="13"/>
  <c r="J24" i="13"/>
  <c r="F24" i="13"/>
  <c r="F22" i="13"/>
  <c r="F21" i="13"/>
  <c r="J20" i="13"/>
  <c r="F20" i="13"/>
  <c r="F19" i="13"/>
  <c r="F18" i="13"/>
  <c r="F17" i="13"/>
  <c r="F16" i="13"/>
  <c r="J15" i="13"/>
  <c r="F15" i="13"/>
  <c r="J14" i="13"/>
  <c r="F14" i="13"/>
  <c r="F13" i="13"/>
  <c r="J12" i="13"/>
  <c r="F12" i="13"/>
  <c r="F11" i="13"/>
  <c r="J10" i="13"/>
  <c r="F10" i="13"/>
  <c r="J9" i="13"/>
  <c r="F9" i="13"/>
  <c r="J8" i="13"/>
  <c r="F8" i="13"/>
  <c r="I7" i="13"/>
  <c r="I6" i="13" s="1"/>
  <c r="I48" i="13" s="1"/>
  <c r="H7" i="13"/>
  <c r="G7" i="13"/>
  <c r="E7" i="13"/>
  <c r="E6" i="13" s="1"/>
  <c r="E48" i="13" s="1"/>
  <c r="E49" i="13" s="1"/>
  <c r="D7" i="13"/>
  <c r="D6" i="13" s="1"/>
  <c r="D48" i="13" s="1"/>
  <c r="C7" i="13"/>
  <c r="G6" i="13"/>
  <c r="G48" i="13" s="1"/>
  <c r="C6" i="13"/>
  <c r="C48" i="13" s="1"/>
  <c r="I50" i="14" l="1"/>
  <c r="J50" i="14" s="1"/>
  <c r="F50" i="14"/>
  <c r="J7" i="13"/>
  <c r="H6" i="13"/>
  <c r="H48" i="13" s="1"/>
  <c r="F7" i="13"/>
  <c r="F6" i="13"/>
  <c r="F48" i="13"/>
  <c r="D7" i="12"/>
  <c r="D6" i="12" s="1"/>
  <c r="D47" i="12" s="1"/>
  <c r="E7" i="12"/>
  <c r="E6" i="12" s="1"/>
  <c r="E47" i="12" s="1"/>
  <c r="J46" i="12"/>
  <c r="J45" i="12"/>
  <c r="J44" i="12"/>
  <c r="J43" i="12"/>
  <c r="J42" i="12"/>
  <c r="F41" i="12"/>
  <c r="J40" i="12"/>
  <c r="F39" i="12"/>
  <c r="F38" i="12"/>
  <c r="F37" i="12"/>
  <c r="F36" i="12"/>
  <c r="F35" i="12"/>
  <c r="J34" i="12"/>
  <c r="F34" i="12"/>
  <c r="F33" i="12"/>
  <c r="F32" i="12"/>
  <c r="J31" i="12"/>
  <c r="J30" i="12"/>
  <c r="F29" i="12"/>
  <c r="F28" i="12"/>
  <c r="F27" i="12"/>
  <c r="J26" i="12"/>
  <c r="F26" i="12"/>
  <c r="F25" i="12"/>
  <c r="J24" i="12"/>
  <c r="F24" i="12"/>
  <c r="J22" i="12"/>
  <c r="F22" i="12"/>
  <c r="F21" i="12"/>
  <c r="J20" i="12"/>
  <c r="F20" i="12"/>
  <c r="F19" i="12"/>
  <c r="F18" i="12"/>
  <c r="F17" i="12"/>
  <c r="F16" i="12"/>
  <c r="J15" i="12"/>
  <c r="F15" i="12"/>
  <c r="J14" i="12"/>
  <c r="F14" i="12"/>
  <c r="F13" i="12"/>
  <c r="J12" i="12"/>
  <c r="F12" i="12"/>
  <c r="F11" i="12"/>
  <c r="J10" i="12"/>
  <c r="F10" i="12"/>
  <c r="J9" i="12"/>
  <c r="F9" i="12"/>
  <c r="J8" i="12"/>
  <c r="F8" i="12"/>
  <c r="I7" i="12"/>
  <c r="H7" i="12"/>
  <c r="H6" i="12" s="1"/>
  <c r="H47" i="12" s="1"/>
  <c r="G7" i="12"/>
  <c r="C7" i="12"/>
  <c r="C6" i="12" s="1"/>
  <c r="C47" i="12" s="1"/>
  <c r="G6" i="12"/>
  <c r="G47" i="12" s="1"/>
  <c r="J48" i="13" l="1"/>
  <c r="J6" i="13"/>
  <c r="J7" i="12"/>
  <c r="I6" i="12"/>
  <c r="I47" i="12" s="1"/>
  <c r="J47" i="12" s="1"/>
  <c r="F7" i="12"/>
  <c r="F47" i="12"/>
  <c r="F6" i="12"/>
  <c r="J46" i="11"/>
  <c r="J45" i="11"/>
  <c r="J44" i="11"/>
  <c r="J43" i="11"/>
  <c r="J42" i="11"/>
  <c r="F41" i="11"/>
  <c r="J40" i="11"/>
  <c r="F39" i="11"/>
  <c r="F38" i="11"/>
  <c r="F37" i="11"/>
  <c r="F36" i="11"/>
  <c r="F35" i="11"/>
  <c r="J34" i="11"/>
  <c r="F34" i="11"/>
  <c r="F33" i="11"/>
  <c r="F32" i="11"/>
  <c r="J31" i="11"/>
  <c r="J30" i="11"/>
  <c r="F29" i="11"/>
  <c r="F28" i="11"/>
  <c r="F27" i="11"/>
  <c r="J26" i="11"/>
  <c r="F26" i="11"/>
  <c r="F25" i="11"/>
  <c r="J24" i="11"/>
  <c r="F24" i="11"/>
  <c r="J22" i="11"/>
  <c r="F22" i="11"/>
  <c r="F21" i="11"/>
  <c r="J20" i="11"/>
  <c r="F20" i="11"/>
  <c r="F19" i="11"/>
  <c r="F18" i="11"/>
  <c r="F17" i="11"/>
  <c r="F16" i="11"/>
  <c r="J15" i="11"/>
  <c r="F15" i="11"/>
  <c r="J14" i="11"/>
  <c r="F14" i="11"/>
  <c r="F13" i="11"/>
  <c r="J12" i="11"/>
  <c r="F12" i="11"/>
  <c r="F11" i="11"/>
  <c r="J10" i="11"/>
  <c r="F10" i="11"/>
  <c r="J9" i="11"/>
  <c r="F9" i="11"/>
  <c r="J8" i="11"/>
  <c r="F8" i="11"/>
  <c r="I7" i="11"/>
  <c r="I6" i="11" s="1"/>
  <c r="I47" i="11" s="1"/>
  <c r="H7" i="11"/>
  <c r="H6" i="11" s="1"/>
  <c r="H47" i="11" s="1"/>
  <c r="G7" i="11"/>
  <c r="E7" i="11"/>
  <c r="E6" i="11" s="1"/>
  <c r="E47" i="11" s="1"/>
  <c r="D7" i="11"/>
  <c r="D6" i="11" s="1"/>
  <c r="D47" i="11" s="1"/>
  <c r="C7" i="11"/>
  <c r="G6" i="11"/>
  <c r="G47" i="11" s="1"/>
  <c r="C6" i="11"/>
  <c r="C47" i="11" s="1"/>
  <c r="J6" i="12" l="1"/>
  <c r="J7" i="11"/>
  <c r="J47" i="11"/>
  <c r="F7" i="11"/>
  <c r="F47" i="11"/>
  <c r="F6" i="11"/>
  <c r="J6" i="11"/>
  <c r="J31" i="10"/>
  <c r="J30" i="10"/>
  <c r="G47" i="10" l="1"/>
  <c r="C47" i="10"/>
  <c r="J46" i="10"/>
  <c r="J45" i="10"/>
  <c r="J44" i="10"/>
  <c r="J43" i="10"/>
  <c r="J42" i="10"/>
  <c r="F41" i="10"/>
  <c r="J40" i="10"/>
  <c r="F39" i="10"/>
  <c r="F38" i="10"/>
  <c r="F37" i="10"/>
  <c r="F36" i="10"/>
  <c r="F35" i="10"/>
  <c r="J34" i="10"/>
  <c r="F34" i="10"/>
  <c r="F33" i="10"/>
  <c r="F32" i="10"/>
  <c r="F29" i="10"/>
  <c r="F28" i="10"/>
  <c r="F27" i="10"/>
  <c r="J26" i="10"/>
  <c r="F26" i="10"/>
  <c r="F25" i="10"/>
  <c r="J24" i="10"/>
  <c r="F24" i="10"/>
  <c r="J22" i="10"/>
  <c r="F22" i="10"/>
  <c r="F21" i="10"/>
  <c r="J20" i="10"/>
  <c r="F20" i="10"/>
  <c r="F19" i="10"/>
  <c r="F18" i="10"/>
  <c r="F17" i="10"/>
  <c r="F16" i="10"/>
  <c r="J15" i="10"/>
  <c r="F15" i="10"/>
  <c r="J14" i="10"/>
  <c r="F14" i="10"/>
  <c r="F13" i="10"/>
  <c r="J12" i="10"/>
  <c r="F12" i="10"/>
  <c r="F11" i="10"/>
  <c r="J10" i="10"/>
  <c r="F10" i="10"/>
  <c r="J9" i="10"/>
  <c r="F9" i="10"/>
  <c r="J8" i="10"/>
  <c r="F8" i="10"/>
  <c r="I7" i="10"/>
  <c r="H7" i="10"/>
  <c r="H6" i="10" s="1"/>
  <c r="H47" i="10" s="1"/>
  <c r="G7" i="10"/>
  <c r="E7" i="10"/>
  <c r="D7" i="10"/>
  <c r="D6" i="10" s="1"/>
  <c r="D47" i="10" s="1"/>
  <c r="C7" i="10"/>
  <c r="C6" i="10" s="1"/>
  <c r="G6" i="10"/>
  <c r="J7" i="10" l="1"/>
  <c r="I6" i="10"/>
  <c r="I47" i="10" s="1"/>
  <c r="J47" i="10" s="1"/>
  <c r="F7" i="10"/>
  <c r="E6" i="10"/>
  <c r="E47" i="10" s="1"/>
  <c r="F47" i="10" s="1"/>
  <c r="J43" i="9"/>
  <c r="J14" i="9"/>
  <c r="J12" i="9"/>
  <c r="J44" i="9"/>
  <c r="J42" i="9"/>
  <c r="J41" i="9"/>
  <c r="J40" i="9"/>
  <c r="F39" i="9"/>
  <c r="J38" i="9"/>
  <c r="F37" i="9"/>
  <c r="F36" i="9"/>
  <c r="F35" i="9"/>
  <c r="F34" i="9"/>
  <c r="F33" i="9"/>
  <c r="J32" i="9"/>
  <c r="F32" i="9"/>
  <c r="F31" i="9"/>
  <c r="F30" i="9"/>
  <c r="F29" i="9"/>
  <c r="F28" i="9"/>
  <c r="F27" i="9"/>
  <c r="J26" i="9"/>
  <c r="F26" i="9"/>
  <c r="F25" i="9"/>
  <c r="J24" i="9"/>
  <c r="F24" i="9"/>
  <c r="J22" i="9"/>
  <c r="F22" i="9"/>
  <c r="F21" i="9"/>
  <c r="J20" i="9"/>
  <c r="F20" i="9"/>
  <c r="F19" i="9"/>
  <c r="F18" i="9"/>
  <c r="F17" i="9"/>
  <c r="F16" i="9"/>
  <c r="J15" i="9"/>
  <c r="F15" i="9"/>
  <c r="F14" i="9"/>
  <c r="F13" i="9"/>
  <c r="F12" i="9"/>
  <c r="F11" i="9"/>
  <c r="J10" i="9"/>
  <c r="F10" i="9"/>
  <c r="J9" i="9"/>
  <c r="F9" i="9"/>
  <c r="J8" i="9"/>
  <c r="F8" i="9"/>
  <c r="I7" i="9"/>
  <c r="I6" i="9" s="1"/>
  <c r="H7" i="9"/>
  <c r="H6" i="9" s="1"/>
  <c r="H45" i="9" s="1"/>
  <c r="G7" i="9"/>
  <c r="E7" i="9"/>
  <c r="E6" i="9" s="1"/>
  <c r="D7" i="9"/>
  <c r="D6" i="9" s="1"/>
  <c r="D45" i="9" s="1"/>
  <c r="C7" i="9"/>
  <c r="G6" i="9"/>
  <c r="G45" i="9" s="1"/>
  <c r="C6" i="9"/>
  <c r="C45" i="9" s="1"/>
  <c r="J6" i="10" l="1"/>
  <c r="F6" i="10"/>
  <c r="J6" i="9"/>
  <c r="J7" i="9"/>
  <c r="F6" i="9"/>
  <c r="F7" i="9"/>
  <c r="E45" i="9"/>
  <c r="F45" i="9" s="1"/>
  <c r="I45" i="9"/>
  <c r="J45" i="9" s="1"/>
  <c r="J20" i="8"/>
  <c r="E7" i="8"/>
  <c r="E6" i="8" s="1"/>
  <c r="E45" i="8" s="1"/>
  <c r="J44" i="8"/>
  <c r="J42" i="8"/>
  <c r="J41" i="8"/>
  <c r="J40" i="8"/>
  <c r="F39" i="8"/>
  <c r="J38" i="8"/>
  <c r="F37" i="8"/>
  <c r="F36" i="8"/>
  <c r="F35" i="8"/>
  <c r="F34" i="8"/>
  <c r="F33" i="8"/>
  <c r="J32" i="8"/>
  <c r="F32" i="8"/>
  <c r="F31" i="8"/>
  <c r="F30" i="8"/>
  <c r="F29" i="8"/>
  <c r="F28" i="8"/>
  <c r="F27" i="8"/>
  <c r="J26" i="8"/>
  <c r="F26" i="8"/>
  <c r="F25" i="8"/>
  <c r="J24" i="8"/>
  <c r="F24" i="8"/>
  <c r="J22" i="8"/>
  <c r="F22" i="8"/>
  <c r="F21" i="8"/>
  <c r="F20" i="8"/>
  <c r="F19" i="8"/>
  <c r="F18" i="8"/>
  <c r="F17" i="8"/>
  <c r="F16" i="8"/>
  <c r="J15" i="8"/>
  <c r="F15" i="8"/>
  <c r="F14" i="8"/>
  <c r="F13" i="8"/>
  <c r="F12" i="8"/>
  <c r="F11" i="8"/>
  <c r="J10" i="8"/>
  <c r="F10" i="8"/>
  <c r="J9" i="8"/>
  <c r="F9" i="8"/>
  <c r="J8" i="8"/>
  <c r="F8" i="8"/>
  <c r="I7" i="8"/>
  <c r="I6" i="8" s="1"/>
  <c r="I45" i="8" s="1"/>
  <c r="H7" i="8"/>
  <c r="G7" i="8"/>
  <c r="G6" i="8" s="1"/>
  <c r="G45" i="8" s="1"/>
  <c r="D7" i="8"/>
  <c r="C7" i="8"/>
  <c r="C6" i="8" s="1"/>
  <c r="C45" i="8" s="1"/>
  <c r="J7" i="8" l="1"/>
  <c r="F7" i="8"/>
  <c r="D6" i="8"/>
  <c r="D45" i="8" s="1"/>
  <c r="F45" i="8" s="1"/>
  <c r="H6" i="8"/>
  <c r="C7" i="7"/>
  <c r="F6" i="8" l="1"/>
  <c r="H45" i="8"/>
  <c r="J45" i="8" s="1"/>
  <c r="J6" i="8"/>
  <c r="G7" i="7"/>
  <c r="G6" i="7" s="1"/>
  <c r="G45" i="7" s="1"/>
  <c r="F20" i="7"/>
  <c r="J44" i="7"/>
  <c r="J42" i="7"/>
  <c r="J41" i="7"/>
  <c r="J40" i="7"/>
  <c r="F39" i="7"/>
  <c r="J38" i="7"/>
  <c r="F37" i="7"/>
  <c r="F36" i="7"/>
  <c r="F35" i="7"/>
  <c r="F34" i="7"/>
  <c r="F33" i="7"/>
  <c r="J32" i="7"/>
  <c r="F32" i="7"/>
  <c r="F31" i="7"/>
  <c r="F30" i="7"/>
  <c r="F29" i="7"/>
  <c r="F28" i="7"/>
  <c r="F27" i="7"/>
  <c r="J26" i="7"/>
  <c r="F26" i="7"/>
  <c r="F25" i="7"/>
  <c r="J24" i="7"/>
  <c r="F24" i="7"/>
  <c r="J22" i="7"/>
  <c r="F22" i="7"/>
  <c r="F21" i="7"/>
  <c r="F19" i="7"/>
  <c r="F18" i="7"/>
  <c r="F17" i="7"/>
  <c r="F16" i="7"/>
  <c r="J15" i="7"/>
  <c r="F15" i="7"/>
  <c r="F14" i="7"/>
  <c r="F13" i="7"/>
  <c r="F12" i="7"/>
  <c r="F11" i="7"/>
  <c r="J10" i="7"/>
  <c r="F10" i="7"/>
  <c r="J9" i="7"/>
  <c r="F9" i="7"/>
  <c r="J8" i="7"/>
  <c r="F8" i="7"/>
  <c r="I7" i="7"/>
  <c r="I6" i="7" s="1"/>
  <c r="I45" i="7" s="1"/>
  <c r="H7" i="7"/>
  <c r="E7" i="7"/>
  <c r="E6" i="7" s="1"/>
  <c r="E45" i="7" s="1"/>
  <c r="D7" i="7"/>
  <c r="C6" i="7"/>
  <c r="C45" i="7" s="1"/>
  <c r="F7" i="7" l="1"/>
  <c r="J7" i="7"/>
  <c r="H6" i="7"/>
  <c r="H45" i="7" s="1"/>
  <c r="J45" i="7" s="1"/>
  <c r="D6" i="7"/>
  <c r="J6" i="7" l="1"/>
  <c r="D45" i="7"/>
  <c r="F45" i="7" s="1"/>
  <c r="F6" i="7"/>
  <c r="J41" i="6"/>
  <c r="J40" i="6"/>
  <c r="J39" i="6"/>
  <c r="J38" i="6"/>
  <c r="J37" i="6"/>
  <c r="F37" i="6"/>
  <c r="J36" i="6"/>
  <c r="F35" i="6"/>
  <c r="F34" i="6"/>
  <c r="F33" i="6"/>
  <c r="F32" i="6"/>
  <c r="F31" i="6"/>
  <c r="J30" i="6"/>
  <c r="F30" i="6"/>
  <c r="F29" i="6"/>
  <c r="F28" i="6"/>
  <c r="F27" i="6"/>
  <c r="F26" i="6"/>
  <c r="F25" i="6"/>
  <c r="J24" i="6"/>
  <c r="F24" i="6"/>
  <c r="F23" i="6"/>
  <c r="J22" i="6"/>
  <c r="F22" i="6"/>
  <c r="J21" i="6"/>
  <c r="F21" i="6"/>
  <c r="F20" i="6"/>
  <c r="F19" i="6"/>
  <c r="J18" i="6"/>
  <c r="F18" i="6"/>
  <c r="F17" i="6"/>
  <c r="F16" i="6"/>
  <c r="J15" i="6"/>
  <c r="F15" i="6"/>
  <c r="J14" i="6"/>
  <c r="F14" i="6"/>
  <c r="J13" i="6"/>
  <c r="F13" i="6"/>
  <c r="J12" i="6"/>
  <c r="F12" i="6"/>
  <c r="F11" i="6"/>
  <c r="J10" i="6"/>
  <c r="F10" i="6"/>
  <c r="J9" i="6"/>
  <c r="G9" i="6"/>
  <c r="G7" i="6" s="1"/>
  <c r="G6" i="6" s="1"/>
  <c r="G42" i="6" s="1"/>
  <c r="G44" i="6" s="1"/>
  <c r="F9" i="6"/>
  <c r="J8" i="6"/>
  <c r="F8" i="6"/>
  <c r="I7" i="6"/>
  <c r="I6" i="6" s="1"/>
  <c r="I42" i="6" s="1"/>
  <c r="H7" i="6"/>
  <c r="H6" i="6" s="1"/>
  <c r="H42" i="6" s="1"/>
  <c r="E7" i="6"/>
  <c r="E6" i="6" s="1"/>
  <c r="E42" i="6" s="1"/>
  <c r="D7" i="6"/>
  <c r="D6" i="6" s="1"/>
  <c r="D42" i="6" s="1"/>
  <c r="C7" i="6"/>
  <c r="C6" i="6"/>
  <c r="C42" i="6" s="1"/>
  <c r="H45" i="6" l="1"/>
  <c r="J7" i="6"/>
  <c r="F42" i="6"/>
  <c r="F7" i="6"/>
  <c r="J42" i="6"/>
  <c r="F6" i="6"/>
  <c r="J6" i="6"/>
  <c r="D15" i="5"/>
  <c r="D7" i="5" s="1"/>
  <c r="J41" i="5"/>
  <c r="J40" i="5"/>
  <c r="J39" i="5"/>
  <c r="J38" i="5"/>
  <c r="J37" i="5"/>
  <c r="F37" i="5"/>
  <c r="J36" i="5"/>
  <c r="F35" i="5"/>
  <c r="F34" i="5"/>
  <c r="F33" i="5"/>
  <c r="F32" i="5"/>
  <c r="F31" i="5"/>
  <c r="J30" i="5"/>
  <c r="F30" i="5"/>
  <c r="F29" i="5"/>
  <c r="F28" i="5"/>
  <c r="F27" i="5"/>
  <c r="F26" i="5"/>
  <c r="F25" i="5"/>
  <c r="J24" i="5"/>
  <c r="F24" i="5"/>
  <c r="F23" i="5"/>
  <c r="J22" i="5"/>
  <c r="F22" i="5"/>
  <c r="J21" i="5"/>
  <c r="F21" i="5"/>
  <c r="F20" i="5"/>
  <c r="F19" i="5"/>
  <c r="J18" i="5"/>
  <c r="F18" i="5"/>
  <c r="F17" i="5"/>
  <c r="F16" i="5"/>
  <c r="J15" i="5"/>
  <c r="J14" i="5"/>
  <c r="F14" i="5"/>
  <c r="J13" i="5"/>
  <c r="F13" i="5"/>
  <c r="J12" i="5"/>
  <c r="F12" i="5"/>
  <c r="F11" i="5"/>
  <c r="J10" i="5"/>
  <c r="F10" i="5"/>
  <c r="J9" i="5"/>
  <c r="G9" i="5"/>
  <c r="G7" i="5" s="1"/>
  <c r="G6" i="5" s="1"/>
  <c r="G42" i="5" s="1"/>
  <c r="G44" i="5" s="1"/>
  <c r="F9" i="5"/>
  <c r="J8" i="5"/>
  <c r="F8" i="5"/>
  <c r="I7" i="5"/>
  <c r="H7" i="5"/>
  <c r="J7" i="5" s="1"/>
  <c r="E7" i="5"/>
  <c r="E6" i="5" s="1"/>
  <c r="E42" i="5" s="1"/>
  <c r="C7" i="5"/>
  <c r="I6" i="5"/>
  <c r="I42" i="5" s="1"/>
  <c r="C6" i="5"/>
  <c r="C42" i="5" s="1"/>
  <c r="F15" i="5" l="1"/>
  <c r="H6" i="5"/>
  <c r="J6" i="5" s="1"/>
  <c r="F7" i="5"/>
  <c r="D6" i="5"/>
  <c r="F6" i="5" s="1"/>
  <c r="G9" i="4"/>
  <c r="G7" i="4" s="1"/>
  <c r="G6" i="4" s="1"/>
  <c r="G42" i="4" s="1"/>
  <c r="G44" i="4" s="1"/>
  <c r="H7" i="4"/>
  <c r="H6" i="4" s="1"/>
  <c r="H42" i="4" s="1"/>
  <c r="E7" i="4"/>
  <c r="E6" i="4" s="1"/>
  <c r="E42" i="4" s="1"/>
  <c r="D10" i="4"/>
  <c r="F10" i="4" s="1"/>
  <c r="I7" i="4"/>
  <c r="I6" i="4" s="1"/>
  <c r="I42" i="4" s="1"/>
  <c r="C7" i="4"/>
  <c r="C6" i="4" s="1"/>
  <c r="C42" i="4" s="1"/>
  <c r="J8" i="4"/>
  <c r="J9" i="4"/>
  <c r="J10" i="4"/>
  <c r="J12" i="4"/>
  <c r="J13" i="4"/>
  <c r="J14" i="4"/>
  <c r="J15" i="4"/>
  <c r="J18" i="4"/>
  <c r="J21" i="4"/>
  <c r="J22" i="4"/>
  <c r="J24" i="4"/>
  <c r="J30" i="4"/>
  <c r="J36" i="4"/>
  <c r="J37" i="4"/>
  <c r="J38" i="4"/>
  <c r="J39" i="4"/>
  <c r="J40" i="4"/>
  <c r="J41" i="4"/>
  <c r="F8" i="4"/>
  <c r="F9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7" i="4"/>
  <c r="H42" i="5" l="1"/>
  <c r="J42" i="5" s="1"/>
  <c r="D7" i="4"/>
  <c r="D6" i="4" s="1"/>
  <c r="F6" i="4" s="1"/>
  <c r="D42" i="5"/>
  <c r="F42" i="5" s="1"/>
  <c r="J7" i="4"/>
  <c r="J42" i="4"/>
  <c r="F7" i="4"/>
  <c r="J6" i="4"/>
  <c r="D42" i="4" l="1"/>
  <c r="F42" i="4" s="1"/>
</calcChain>
</file>

<file path=xl/sharedStrings.xml><?xml version="1.0" encoding="utf-8"?>
<sst xmlns="http://schemas.openxmlformats.org/spreadsheetml/2006/main" count="720" uniqueCount="79">
  <si>
    <t>РОЗПОДІЛ
видатків бюджету міста Києва на 2019 рік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</si>
  <si>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</si>
  <si>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</si>
  <si>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</si>
  <si>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</si>
  <si>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/ підприграми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</si>
  <si>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</si>
  <si>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</si>
  <si>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</si>
  <si>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</si>
  <si>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</si>
  <si>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</si>
  <si>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</si>
  <si>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</si>
  <si>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</si>
  <si>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</si>
  <si>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</si>
  <si>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</si>
  <si>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</si>
  <si>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</si>
  <si>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</si>
  <si>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</si>
  <si>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сім’ях, сім’ях патронатного вихователя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</si>
  <si>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</si>
  <si>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</si>
  <si>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</si>
  <si>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Методичне забезпечення діяльності навчальних закладів</t>
  </si>
  <si>
    <t>Забезпечення діяльності інших закладів у сфері освіти</t>
  </si>
  <si>
    <t>Інші програми та заходи у сфері освіти.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</si>
  <si>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</si>
  <si>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</si>
  <si>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</si>
  <si>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</si>
  <si>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</si>
  <si>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</si>
  <si>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</si>
  <si>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</si>
  <si>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</si>
  <si>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</si>
  <si>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</si>
  <si>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</si>
  <si>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</si>
  <si>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</si>
  <si>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</si>
  <si>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</si>
  <si>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</si>
  <si>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Організація благоустрою населених пунктів</t>
  </si>
  <si>
    <t>Будівництво об'єктів житлово-комунального господарства.</t>
  </si>
  <si>
    <t>Будівництво освітніх установ та закладів</t>
  </si>
  <si>
    <t>Будівництво' установ та закладів культури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</si>
  <si>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</si>
  <si>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Х</t>
  </si>
  <si>
    <t>УСЬОГО</t>
  </si>
  <si>
    <t xml:space="preserve">ПЛАН НА РІК </t>
  </si>
  <si>
    <t>ПЛПН НА ЗВІТНИЙ ПЕРІОД</t>
  </si>
  <si>
    <t>ПРОФІНАНСОВАНО ЗА ЗВІТНИЙ ПЕРІОД</t>
  </si>
  <si>
    <t>ВІДСОТОК ВИКОНАННЯ</t>
  </si>
  <si>
    <t>Спеціальний фонд (БЮДЖЕТ РОЗВИТКУ)</t>
  </si>
  <si>
    <t>Аналіз фінансування в розрізі програм за період з 01.01.2019 по 31.01.2019</t>
  </si>
  <si>
    <t>Аналіз фінансування в розрізі програм за період з 01.01.2019 по 28.02.2019</t>
  </si>
  <si>
    <t>Аналіз фінансування в розрізі програм за період з 01.01.2019 по 31.03.2019</t>
  </si>
  <si>
    <t>Аналіз фінансування в розрізі програм за період з 01.01.2019 по 30.04.2019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</si>
  <si>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</si>
  <si>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</si>
  <si>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Виконання інвестиційних проектів в рамках здійснення заходів щодо соціально-економічного розвитку окремих територій</t>
  </si>
  <si>
    <t>Аналіз фінансування в розрізі програм за період з 01.01.2019 по 31.05.2019</t>
  </si>
  <si>
    <t>Аналіз фінансування в розрізі програм за період з 01.01.2019 по 30.06.2019</t>
  </si>
  <si>
    <t>Аналіз фінансування в розрізі програм за період з 01.01.2019 по 31.07.2019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</si>
  <si>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</si>
  <si>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</si>
  <si>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Аналіз фінансування в розрізі програм за період з 01.01.2019 по 31.08.2019</t>
  </si>
  <si>
    <t>ПЛАН НА ЗВІТНИЙ ПЕРІОД</t>
  </si>
  <si>
    <t>Аналіз фінансування в розрізі програм за період з 01.01.2019 по 30.09.2019</t>
  </si>
  <si>
    <t>Аналіз фінансування в розрізі програм за період з 01.01.2019 по 31.10.2019</t>
  </si>
  <si>
    <t>1.1.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</si>
  <si>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Аналіз фінансування в розрізі програм за період з 01.01.2019 по 30.11.2019</t>
  </si>
  <si>
    <t>Будівництво мультифункціональних майданчиків для занять ігровими видами спорту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</si>
  <si>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</si>
  <si>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Аналіз фінансування в розрізі програм за період з 01.01.2019 по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</si>
</sst>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 &quot;"/>
    <numFmt numFmtId="165" formatCode="0000"/>
    <numFmt numFmtId="166" formatCode="0000&quot;    &quot;"/>
    <numFmt numFmtId="167" formatCode="0&quot;    &quot;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1" fillId="0" borderId="0" xfId="1" applyAlignment="1">
      <alignment horizontal="left"/>
    </xf>
    <xf numFmtId="0" fontId="4" fillId="0" borderId="18" xfId="1" applyFont="1" applyBorder="1" applyAlignment="1">
      <alignment horizontal="center" vertical="center" wrapText="1"/>
    </xf>
    <xf numFmtId="1" fontId="1" fillId="0" borderId="16" xfId="1" applyNumberFormat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top" wrapText="1"/>
    </xf>
    <xf numFmtId="3" fontId="5" fillId="0" borderId="19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0" xfId="1" applyNumberFormat="1" applyFont="1" applyBorder="1" applyAlignment="1">
      <alignment horizontal="right" vertical="center"/>
    </xf>
    <xf numFmtId="3" fontId="5" fillId="0" borderId="21" xfId="1" applyNumberFormat="1" applyFont="1" applyBorder="1" applyAlignment="1">
      <alignment horizontal="right" vertical="center"/>
    </xf>
    <xf numFmtId="1" fontId="1" fillId="0" borderId="19" xfId="1" applyNumberFormat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top" wrapText="1"/>
    </xf>
    <xf numFmtId="3" fontId="6" fillId="0" borderId="19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20" xfId="1" applyNumberFormat="1" applyFont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164" fontId="1" fillId="0" borderId="19" xfId="1" applyNumberFormat="1" applyFont="1" applyBorder="1" applyAlignment="1">
      <alignment horizontal="center" vertical="center"/>
    </xf>
    <xf numFmtId="165" fontId="1" fillId="0" borderId="16" xfId="1" applyNumberFormat="1" applyFont="1" applyBorder="1" applyAlignment="1">
      <alignment horizontal="center" vertical="center" wrapText="1"/>
    </xf>
    <xf numFmtId="166" fontId="1" fillId="0" borderId="16" xfId="1" applyNumberFormat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1" fontId="1" fillId="0" borderId="16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right" vertical="center"/>
    </xf>
    <xf numFmtId="167" fontId="1" fillId="0" borderId="16" xfId="1" applyNumberFormat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3" fontId="7" fillId="0" borderId="23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4" xfId="1" applyNumberFormat="1" applyFont="1" applyBorder="1" applyAlignment="1">
      <alignment horizontal="right" vertical="center"/>
    </xf>
    <xf numFmtId="3" fontId="7" fillId="0" borderId="25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" fontId="5" fillId="0" borderId="27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3" fontId="5" fillId="0" borderId="27" xfId="1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6" fillId="0" borderId="16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9" fontId="5" fillId="0" borderId="36" xfId="1" applyNumberFormat="1" applyFont="1" applyBorder="1" applyAlignment="1">
      <alignment horizontal="center" vertical="center"/>
    </xf>
    <xf numFmtId="164" fontId="1" fillId="0" borderId="14" xfId="1" applyNumberFormat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9" fontId="5" fillId="0" borderId="48" xfId="1" applyNumberFormat="1" applyFont="1" applyBorder="1" applyAlignment="1">
      <alignment horizontal="center" vertical="center"/>
    </xf>
    <xf numFmtId="3" fontId="6" fillId="0" borderId="14" xfId="1" applyNumberFormat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right" vertical="center"/>
    </xf>
    <xf numFmtId="3" fontId="7" fillId="0" borderId="51" xfId="1" applyNumberFormat="1" applyFont="1" applyBorder="1" applyAlignment="1">
      <alignment horizontal="center" vertical="center"/>
    </xf>
    <xf numFmtId="9" fontId="5" fillId="0" borderId="52" xfId="1" applyNumberFormat="1" applyFont="1" applyBorder="1" applyAlignment="1">
      <alignment horizontal="center" vertical="center"/>
    </xf>
    <xf numFmtId="9" fontId="5" fillId="0" borderId="53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6" fillId="0" borderId="15" xfId="1" applyNumberFormat="1" applyFont="1" applyBorder="1" applyAlignment="1">
      <alignment horizontal="center" vertical="center"/>
    </xf>
    <xf numFmtId="3" fontId="6" fillId="0" borderId="55" xfId="1" applyNumberFormat="1" applyFont="1" applyBorder="1" applyAlignment="1">
      <alignment horizontal="center" vertical="center"/>
    </xf>
    <xf numFmtId="9" fontId="5" fillId="0" borderId="26" xfId="1" applyNumberFormat="1" applyFont="1" applyBorder="1" applyAlignment="1">
      <alignment horizontal="center" vertical="center"/>
    </xf>
    <xf numFmtId="3" fontId="6" fillId="0" borderId="54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" fillId="0" borderId="20" xfId="1" applyFont="1" applyFill="1" applyBorder="1" applyAlignment="1">
      <alignment horizontal="left" vertical="top" wrapText="1"/>
    </xf>
    <xf numFmtId="0" fontId="4" fillId="0" borderId="26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30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46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1" fontId="5" fillId="0" borderId="27" xfId="1" applyNumberFormat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left" vertical="top" wrapText="1"/>
    </xf>
    <xf numFmtId="9" fontId="5" fillId="0" borderId="36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1" fontId="1" fillId="0" borderId="19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164" fontId="1" fillId="0" borderId="19" xfId="1" applyNumberFormat="1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left" vertical="top" wrapText="1"/>
    </xf>
    <xf numFmtId="3" fontId="6" fillId="0" borderId="56" xfId="1" applyNumberFormat="1" applyFont="1" applyFill="1" applyBorder="1" applyAlignment="1">
      <alignment horizontal="center" vertical="center"/>
    </xf>
    <xf numFmtId="9" fontId="5" fillId="0" borderId="48" xfId="1" applyNumberFormat="1" applyFont="1" applyFill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left" vertical="top" wrapText="1"/>
    </xf>
    <xf numFmtId="3" fontId="6" fillId="0" borderId="15" xfId="1" applyNumberFormat="1" applyFont="1" applyFill="1" applyBorder="1" applyAlignment="1">
      <alignment horizontal="center" vertical="center"/>
    </xf>
    <xf numFmtId="3" fontId="6" fillId="0" borderId="54" xfId="1" applyNumberFormat="1" applyFont="1" applyFill="1" applyBorder="1" applyAlignment="1">
      <alignment horizontal="center" vertical="center"/>
    </xf>
    <xf numFmtId="9" fontId="5" fillId="0" borderId="26" xfId="1" applyNumberFormat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left" vertical="top" wrapText="1"/>
    </xf>
    <xf numFmtId="3" fontId="6" fillId="0" borderId="14" xfId="1" applyNumberFormat="1" applyFont="1" applyFill="1" applyBorder="1" applyAlignment="1">
      <alignment horizontal="center" vertical="center"/>
    </xf>
    <xf numFmtId="3" fontId="5" fillId="0" borderId="57" xfId="1" applyNumberFormat="1" applyFont="1" applyFill="1" applyBorder="1" applyAlignment="1">
      <alignment horizontal="center" vertical="center"/>
    </xf>
    <xf numFmtId="3" fontId="5" fillId="0" borderId="58" xfId="1" applyNumberFormat="1" applyFont="1" applyFill="1" applyBorder="1" applyAlignment="1">
      <alignment horizontal="center" vertical="center"/>
    </xf>
    <xf numFmtId="9" fontId="5" fillId="0" borderId="58" xfId="1" applyNumberFormat="1" applyFont="1" applyFill="1" applyBorder="1" applyAlignment="1">
      <alignment horizontal="center" vertical="center"/>
    </xf>
    <xf numFmtId="9" fontId="5" fillId="0" borderId="16" xfId="1" applyNumberFormat="1" applyFont="1" applyFill="1" applyBorder="1" applyAlignment="1">
      <alignment horizontal="center" vertical="center"/>
    </xf>
    <xf numFmtId="9" fontId="5" fillId="0" borderId="20" xfId="1" applyNumberFormat="1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4B2F-6F1E-4901-A955-03DB19532EFF}">
  <dimension ref="A1:K53"/>
  <sheetViews>
    <sheetView tabSelected="1" view="pageBreakPreview" topLeftCell="B47" zoomScale="124" zoomScaleNormal="124" zoomScaleSheetLayoutView="124" workbookViewId="0">
      <selection activeCell="F55" sqref="F55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78</v>
      </c>
      <c r="C1" s="83"/>
      <c r="D1" s="83"/>
      <c r="E1" s="83"/>
      <c r="F1" s="83"/>
      <c r="G1" s="83"/>
      <c r="H1" s="83"/>
      <c r="I1" s="83"/>
      <c r="J1" s="77"/>
      <c r="K1" s="77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s="127" customFormat="1" ht="15" customHeight="1" x14ac:dyDescent="0.25">
      <c r="A3" s="119" t="s">
        <v>2</v>
      </c>
      <c r="B3" s="120" t="s">
        <v>5</v>
      </c>
      <c r="C3" s="121" t="s">
        <v>6</v>
      </c>
      <c r="D3" s="122"/>
      <c r="E3" s="122"/>
      <c r="F3" s="123"/>
      <c r="G3" s="124" t="s">
        <v>57</v>
      </c>
      <c r="H3" s="122"/>
      <c r="I3" s="122"/>
      <c r="J3" s="125"/>
      <c r="K3" s="126"/>
    </row>
    <row r="4" spans="1:11" s="127" customFormat="1" ht="15" customHeight="1" x14ac:dyDescent="0.25">
      <c r="A4" s="128"/>
      <c r="B4" s="129"/>
      <c r="C4" s="130" t="s">
        <v>53</v>
      </c>
      <c r="D4" s="131" t="s">
        <v>71</v>
      </c>
      <c r="E4" s="131" t="s">
        <v>55</v>
      </c>
      <c r="F4" s="131" t="s">
        <v>56</v>
      </c>
      <c r="G4" s="132" t="s">
        <v>53</v>
      </c>
      <c r="H4" s="131" t="s">
        <v>71</v>
      </c>
      <c r="I4" s="133" t="s">
        <v>55</v>
      </c>
      <c r="J4" s="133" t="s">
        <v>56</v>
      </c>
      <c r="K4" s="126"/>
    </row>
    <row r="5" spans="1:11" s="127" customFormat="1" ht="31.5" customHeight="1" thickBot="1" x14ac:dyDescent="0.3">
      <c r="A5" s="134"/>
      <c r="B5" s="135"/>
      <c r="C5" s="136"/>
      <c r="D5" s="137"/>
      <c r="E5" s="137"/>
      <c r="F5" s="137"/>
      <c r="G5" s="138"/>
      <c r="H5" s="137"/>
      <c r="I5" s="139"/>
      <c r="J5" s="139"/>
      <c r="K5" s="126"/>
    </row>
    <row r="6" spans="1:11" s="127" customFormat="1" ht="24.75" customHeight="1" x14ac:dyDescent="0.25">
      <c r="A6" s="140">
        <v>4300000</v>
      </c>
      <c r="B6" s="141" t="s">
        <v>16</v>
      </c>
      <c r="C6" s="160">
        <f>C7</f>
        <v>2014297861</v>
      </c>
      <c r="D6" s="161">
        <f t="shared" ref="D6:E6" si="0">D7</f>
        <v>2014297861</v>
      </c>
      <c r="E6" s="161">
        <f t="shared" si="0"/>
        <v>1928059091</v>
      </c>
      <c r="F6" s="142">
        <f>E6/D6</f>
        <v>0.95718668441757337</v>
      </c>
      <c r="G6" s="160">
        <f>G7</f>
        <v>246812601</v>
      </c>
      <c r="H6" s="161">
        <f t="shared" ref="H6:I6" si="1">H7</f>
        <v>246812601</v>
      </c>
      <c r="I6" s="161">
        <f t="shared" si="1"/>
        <v>228537986.34</v>
      </c>
      <c r="J6" s="162">
        <f>I6/H6</f>
        <v>0.92595752977782531</v>
      </c>
      <c r="K6" s="143"/>
    </row>
    <row r="7" spans="1:11" s="127" customFormat="1" ht="27" customHeight="1" x14ac:dyDescent="0.25">
      <c r="A7" s="144">
        <v>4310000</v>
      </c>
      <c r="B7" s="78" t="s">
        <v>16</v>
      </c>
      <c r="C7" s="145">
        <f>SUM(C8:C49)</f>
        <v>2014297861</v>
      </c>
      <c r="D7" s="148">
        <f t="shared" ref="D7:E7" si="2">SUM(D8:D49)</f>
        <v>2014297861</v>
      </c>
      <c r="E7" s="148">
        <f>SUM(E8:E49)</f>
        <v>1928059091</v>
      </c>
      <c r="F7" s="142">
        <f t="shared" ref="F7:F50" si="3">E7/D7</f>
        <v>0.95718668441757337</v>
      </c>
      <c r="G7" s="145">
        <f>SUM(G8:G49)</f>
        <v>246812601</v>
      </c>
      <c r="H7" s="148">
        <f>SUM(H8:H49)</f>
        <v>246812601</v>
      </c>
      <c r="I7" s="148">
        <f t="shared" ref="I7" si="4">SUM(I8:I49)</f>
        <v>228537986.34</v>
      </c>
      <c r="J7" s="163">
        <f t="shared" ref="J7:J50" si="5">I7/H7</f>
        <v>0.92595752977782531</v>
      </c>
      <c r="K7" s="146"/>
    </row>
    <row r="8" spans="1:11" s="127" customFormat="1" ht="34.5" customHeight="1" x14ac:dyDescent="0.25">
      <c r="A8" s="147">
        <v>4310160</v>
      </c>
      <c r="B8" s="78" t="s">
        <v>17</v>
      </c>
      <c r="C8" s="145">
        <v>119380268</v>
      </c>
      <c r="D8" s="148">
        <f>C8</f>
        <v>119380268</v>
      </c>
      <c r="E8" s="148">
        <v>116410246</v>
      </c>
      <c r="F8" s="142">
        <f t="shared" si="3"/>
        <v>0.97512133244666532</v>
      </c>
      <c r="G8" s="145">
        <v>1576400</v>
      </c>
      <c r="H8" s="148">
        <f>G8</f>
        <v>1576400</v>
      </c>
      <c r="I8" s="148">
        <v>1575769</v>
      </c>
      <c r="J8" s="163">
        <f t="shared" si="5"/>
        <v>0.99959972088302462</v>
      </c>
      <c r="K8" s="146"/>
    </row>
    <row r="9" spans="1:11" s="127" customFormat="1" ht="15.75" customHeight="1" x14ac:dyDescent="0.25">
      <c r="A9" s="147">
        <v>4311010</v>
      </c>
      <c r="B9" s="78" t="s">
        <v>18</v>
      </c>
      <c r="C9" s="145">
        <v>592088598</v>
      </c>
      <c r="D9" s="148">
        <f t="shared" ref="D9:D49" si="6">C9</f>
        <v>592088598</v>
      </c>
      <c r="E9" s="148">
        <v>558993143</v>
      </c>
      <c r="F9" s="142">
        <f t="shared" si="3"/>
        <v>0.94410388054795813</v>
      </c>
      <c r="G9" s="145">
        <v>24943207</v>
      </c>
      <c r="H9" s="148">
        <f t="shared" ref="H9:H49" si="7">G9</f>
        <v>24943207</v>
      </c>
      <c r="I9" s="148">
        <v>24496250</v>
      </c>
      <c r="J9" s="142">
        <f t="shared" si="5"/>
        <v>0.98208101307903195</v>
      </c>
      <c r="K9" s="146"/>
    </row>
    <row r="10" spans="1:11" s="127" customFormat="1" ht="81.75" customHeight="1" x14ac:dyDescent="0.25">
      <c r="A10" s="147">
        <v>4311020</v>
      </c>
      <c r="B10" s="78" t="s">
        <v>19</v>
      </c>
      <c r="C10" s="145">
        <v>923337326</v>
      </c>
      <c r="D10" s="148">
        <f t="shared" si="6"/>
        <v>923337326</v>
      </c>
      <c r="E10" s="148">
        <v>888144089</v>
      </c>
      <c r="F10" s="142">
        <f t="shared" si="3"/>
        <v>0.96188474568394089</v>
      </c>
      <c r="G10" s="145">
        <v>55535245</v>
      </c>
      <c r="H10" s="148">
        <f t="shared" si="7"/>
        <v>55535245</v>
      </c>
      <c r="I10" s="148">
        <v>45475635</v>
      </c>
      <c r="J10" s="142">
        <f t="shared" si="5"/>
        <v>0.81886079731889183</v>
      </c>
      <c r="K10" s="146"/>
    </row>
    <row r="11" spans="1:11" s="127" customFormat="1" ht="33.75" x14ac:dyDescent="0.25">
      <c r="A11" s="147">
        <v>4311030</v>
      </c>
      <c r="B11" s="78" t="s">
        <v>20</v>
      </c>
      <c r="C11" s="145">
        <v>3180800</v>
      </c>
      <c r="D11" s="148">
        <f t="shared" si="6"/>
        <v>3180800</v>
      </c>
      <c r="E11" s="148">
        <v>3059247</v>
      </c>
      <c r="F11" s="142">
        <f t="shared" si="3"/>
        <v>0.96178539989939638</v>
      </c>
      <c r="G11" s="145">
        <v>0</v>
      </c>
      <c r="H11" s="148">
        <f t="shared" si="7"/>
        <v>0</v>
      </c>
      <c r="I11" s="148">
        <v>0</v>
      </c>
      <c r="J11" s="142">
        <v>0</v>
      </c>
      <c r="K11" s="149"/>
    </row>
    <row r="12" spans="1:11" s="127" customFormat="1" ht="57" customHeight="1" x14ac:dyDescent="0.25">
      <c r="A12" s="147">
        <v>4311040</v>
      </c>
      <c r="B12" s="78" t="s">
        <v>21</v>
      </c>
      <c r="C12" s="145">
        <v>15737100</v>
      </c>
      <c r="D12" s="148">
        <f t="shared" si="6"/>
        <v>15737100</v>
      </c>
      <c r="E12" s="148">
        <v>14814965</v>
      </c>
      <c r="F12" s="142">
        <f t="shared" si="3"/>
        <v>0.94140375291508605</v>
      </c>
      <c r="G12" s="145">
        <v>2078994</v>
      </c>
      <c r="H12" s="148">
        <f t="shared" si="7"/>
        <v>2078994</v>
      </c>
      <c r="I12" s="148">
        <v>2042725</v>
      </c>
      <c r="J12" s="142">
        <f t="shared" si="5"/>
        <v>0.9825545432069549</v>
      </c>
      <c r="K12" s="146"/>
    </row>
    <row r="13" spans="1:11" s="127" customFormat="1" ht="78.75" hidden="1" customHeight="1" x14ac:dyDescent="0.25">
      <c r="A13" s="147">
        <v>4311060</v>
      </c>
      <c r="B13" s="78" t="s">
        <v>22</v>
      </c>
      <c r="C13" s="145"/>
      <c r="D13" s="148">
        <f t="shared" si="6"/>
        <v>0</v>
      </c>
      <c r="E13" s="148"/>
      <c r="F13" s="142" t="e">
        <f t="shared" si="3"/>
        <v>#DIV/0!</v>
      </c>
      <c r="G13" s="145"/>
      <c r="H13" s="148">
        <f t="shared" si="7"/>
        <v>0</v>
      </c>
      <c r="I13" s="148">
        <v>0</v>
      </c>
      <c r="J13" s="142">
        <v>0</v>
      </c>
      <c r="K13" s="149"/>
    </row>
    <row r="14" spans="1:11" s="127" customFormat="1" ht="90" x14ac:dyDescent="0.25">
      <c r="A14" s="147">
        <v>4311070</v>
      </c>
      <c r="B14" s="78" t="s">
        <v>23</v>
      </c>
      <c r="C14" s="145">
        <v>53101700</v>
      </c>
      <c r="D14" s="148">
        <f t="shared" si="6"/>
        <v>53101700</v>
      </c>
      <c r="E14" s="148">
        <v>50156341</v>
      </c>
      <c r="F14" s="142">
        <f t="shared" si="3"/>
        <v>0.94453362133415686</v>
      </c>
      <c r="G14" s="145">
        <v>398184</v>
      </c>
      <c r="H14" s="148">
        <f t="shared" si="7"/>
        <v>398184</v>
      </c>
      <c r="I14" s="148">
        <v>398184</v>
      </c>
      <c r="J14" s="142">
        <f t="shared" si="5"/>
        <v>1</v>
      </c>
      <c r="K14" s="146"/>
    </row>
    <row r="15" spans="1:11" s="127" customFormat="1" ht="45" x14ac:dyDescent="0.25">
      <c r="A15" s="147">
        <v>4311090</v>
      </c>
      <c r="B15" s="78" t="s">
        <v>24</v>
      </c>
      <c r="C15" s="145">
        <v>36564310</v>
      </c>
      <c r="D15" s="148">
        <f t="shared" si="6"/>
        <v>36564310</v>
      </c>
      <c r="E15" s="148">
        <v>34679042</v>
      </c>
      <c r="F15" s="142">
        <f t="shared" si="3"/>
        <v>0.94843966698674198</v>
      </c>
      <c r="G15" s="145">
        <v>12355184</v>
      </c>
      <c r="H15" s="148">
        <f t="shared" si="7"/>
        <v>12355184</v>
      </c>
      <c r="I15" s="148">
        <v>12225033</v>
      </c>
      <c r="J15" s="142">
        <f t="shared" si="5"/>
        <v>0.98946587926169294</v>
      </c>
      <c r="K15" s="146"/>
    </row>
    <row r="16" spans="1:11" s="127" customFormat="1" ht="67.5" x14ac:dyDescent="0.25">
      <c r="A16" s="147">
        <v>4311100</v>
      </c>
      <c r="B16" s="78" t="s">
        <v>25</v>
      </c>
      <c r="C16" s="145">
        <v>63752119</v>
      </c>
      <c r="D16" s="148">
        <f t="shared" si="6"/>
        <v>63752119</v>
      </c>
      <c r="E16" s="148">
        <v>63000711</v>
      </c>
      <c r="F16" s="142">
        <f t="shared" si="3"/>
        <v>0.98821359961384181</v>
      </c>
      <c r="G16" s="145">
        <v>80000</v>
      </c>
      <c r="H16" s="148">
        <f t="shared" si="7"/>
        <v>80000</v>
      </c>
      <c r="I16" s="148">
        <v>79087</v>
      </c>
      <c r="J16" s="142">
        <v>0</v>
      </c>
      <c r="K16" s="146"/>
    </row>
    <row r="17" spans="1:11" s="127" customFormat="1" ht="22.5" x14ac:dyDescent="0.25">
      <c r="A17" s="147">
        <v>4311150</v>
      </c>
      <c r="B17" s="78" t="s">
        <v>26</v>
      </c>
      <c r="C17" s="145">
        <v>7232300</v>
      </c>
      <c r="D17" s="148">
        <f t="shared" si="6"/>
        <v>7232300</v>
      </c>
      <c r="E17" s="148">
        <v>7023584</v>
      </c>
      <c r="F17" s="142">
        <f t="shared" si="3"/>
        <v>0.97114113076061559</v>
      </c>
      <c r="G17" s="145">
        <v>0</v>
      </c>
      <c r="H17" s="148">
        <f t="shared" si="7"/>
        <v>0</v>
      </c>
      <c r="I17" s="148">
        <v>0</v>
      </c>
      <c r="J17" s="142">
        <v>0</v>
      </c>
      <c r="K17" s="146"/>
    </row>
    <row r="18" spans="1:11" s="127" customFormat="1" ht="22.5" x14ac:dyDescent="0.25">
      <c r="A18" s="147">
        <v>4311161</v>
      </c>
      <c r="B18" s="78" t="s">
        <v>27</v>
      </c>
      <c r="C18" s="145">
        <v>23689100</v>
      </c>
      <c r="D18" s="148">
        <f t="shared" si="6"/>
        <v>23689100</v>
      </c>
      <c r="E18" s="148">
        <v>21719666</v>
      </c>
      <c r="F18" s="142">
        <f t="shared" si="3"/>
        <v>0.91686328311333065</v>
      </c>
      <c r="G18" s="145">
        <v>0</v>
      </c>
      <c r="H18" s="148">
        <f t="shared" si="7"/>
        <v>0</v>
      </c>
      <c r="I18" s="148">
        <v>0</v>
      </c>
      <c r="J18" s="142">
        <v>0</v>
      </c>
      <c r="K18" s="146"/>
    </row>
    <row r="19" spans="1:11" s="127" customFormat="1" ht="22.5" x14ac:dyDescent="0.25">
      <c r="A19" s="147">
        <v>4311162</v>
      </c>
      <c r="B19" s="78" t="s">
        <v>28</v>
      </c>
      <c r="C19" s="145">
        <v>61540</v>
      </c>
      <c r="D19" s="148">
        <f t="shared" si="6"/>
        <v>61540</v>
      </c>
      <c r="E19" s="148">
        <v>61540</v>
      </c>
      <c r="F19" s="142">
        <f t="shared" si="3"/>
        <v>1</v>
      </c>
      <c r="G19" s="145">
        <v>0</v>
      </c>
      <c r="H19" s="148">
        <f t="shared" si="7"/>
        <v>0</v>
      </c>
      <c r="I19" s="148">
        <v>0</v>
      </c>
      <c r="J19" s="142">
        <v>0</v>
      </c>
      <c r="K19" s="149"/>
    </row>
    <row r="20" spans="1:11" s="127" customFormat="1" ht="22.5" x14ac:dyDescent="0.25">
      <c r="A20" s="147">
        <v>4311170</v>
      </c>
      <c r="B20" s="150" t="s">
        <v>62</v>
      </c>
      <c r="C20" s="145">
        <v>2519400</v>
      </c>
      <c r="D20" s="148">
        <f t="shared" si="6"/>
        <v>2519400</v>
      </c>
      <c r="E20" s="148">
        <v>1935920</v>
      </c>
      <c r="F20" s="142">
        <f t="shared" si="3"/>
        <v>0.76840517583551637</v>
      </c>
      <c r="G20" s="145">
        <v>280000</v>
      </c>
      <c r="H20" s="148">
        <f t="shared" si="7"/>
        <v>280000</v>
      </c>
      <c r="I20" s="148">
        <v>279838</v>
      </c>
      <c r="J20" s="142">
        <f t="shared" si="5"/>
        <v>0.99942142857142857</v>
      </c>
      <c r="K20" s="146"/>
    </row>
    <row r="21" spans="1:11" s="127" customFormat="1" ht="67.5" x14ac:dyDescent="0.25">
      <c r="A21" s="147">
        <v>4313104</v>
      </c>
      <c r="B21" s="78" t="s">
        <v>29</v>
      </c>
      <c r="C21" s="145">
        <v>25417400</v>
      </c>
      <c r="D21" s="148">
        <f t="shared" si="6"/>
        <v>25417400</v>
      </c>
      <c r="E21" s="148">
        <v>24649561</v>
      </c>
      <c r="F21" s="142">
        <f t="shared" si="3"/>
        <v>0.96979081259294819</v>
      </c>
      <c r="G21" s="145">
        <v>150000</v>
      </c>
      <c r="H21" s="148">
        <f t="shared" si="7"/>
        <v>150000</v>
      </c>
      <c r="I21" s="148">
        <v>148026</v>
      </c>
      <c r="J21" s="142">
        <f t="shared" si="5"/>
        <v>0.98684000000000005</v>
      </c>
      <c r="K21" s="149"/>
    </row>
    <row r="22" spans="1:11" s="127" customFormat="1" ht="33.75" x14ac:dyDescent="0.25">
      <c r="A22" s="147">
        <v>4313105</v>
      </c>
      <c r="B22" s="78" t="s">
        <v>30</v>
      </c>
      <c r="C22" s="145">
        <v>11075600</v>
      </c>
      <c r="D22" s="148">
        <f t="shared" si="6"/>
        <v>11075600</v>
      </c>
      <c r="E22" s="148">
        <v>10385428</v>
      </c>
      <c r="F22" s="142">
        <f t="shared" si="3"/>
        <v>0.93768536241828881</v>
      </c>
      <c r="G22" s="145">
        <v>1500000</v>
      </c>
      <c r="H22" s="148">
        <f t="shared" si="7"/>
        <v>1500000</v>
      </c>
      <c r="I22" s="148">
        <v>1495920.34</v>
      </c>
      <c r="J22" s="142">
        <f t="shared" si="5"/>
        <v>0.99728022666666671</v>
      </c>
      <c r="K22" s="149"/>
    </row>
    <row r="23" spans="1:11" s="127" customFormat="1" ht="90" x14ac:dyDescent="0.25">
      <c r="A23" s="147">
        <v>4313111</v>
      </c>
      <c r="B23" s="150" t="s">
        <v>63</v>
      </c>
      <c r="C23" s="145">
        <v>0</v>
      </c>
      <c r="D23" s="148">
        <f t="shared" si="6"/>
        <v>0</v>
      </c>
      <c r="E23" s="148">
        <v>0</v>
      </c>
      <c r="F23" s="142">
        <v>0</v>
      </c>
      <c r="G23" s="145">
        <v>125000</v>
      </c>
      <c r="H23" s="148">
        <f t="shared" si="7"/>
        <v>125000</v>
      </c>
      <c r="I23" s="148">
        <v>125000</v>
      </c>
      <c r="J23" s="142">
        <f t="shared" si="5"/>
        <v>1</v>
      </c>
      <c r="K23" s="149"/>
    </row>
    <row r="24" spans="1:11" s="127" customFormat="1" ht="33.75" x14ac:dyDescent="0.25">
      <c r="A24" s="147">
        <v>4313121</v>
      </c>
      <c r="B24" s="78" t="s">
        <v>31</v>
      </c>
      <c r="C24" s="145">
        <v>4598800</v>
      </c>
      <c r="D24" s="148">
        <f t="shared" si="6"/>
        <v>4598800</v>
      </c>
      <c r="E24" s="148">
        <v>4554689</v>
      </c>
      <c r="F24" s="142">
        <f t="shared" si="3"/>
        <v>0.99040814995216142</v>
      </c>
      <c r="G24" s="145">
        <v>61500</v>
      </c>
      <c r="H24" s="148">
        <f t="shared" si="7"/>
        <v>61500</v>
      </c>
      <c r="I24" s="148">
        <v>57250</v>
      </c>
      <c r="J24" s="142">
        <f t="shared" si="5"/>
        <v>0.93089430894308944</v>
      </c>
      <c r="K24" s="149"/>
    </row>
    <row r="25" spans="1:11" s="127" customFormat="1" ht="22.5" x14ac:dyDescent="0.25">
      <c r="A25" s="147">
        <v>4313123</v>
      </c>
      <c r="B25" s="78" t="s">
        <v>32</v>
      </c>
      <c r="C25" s="145">
        <v>20000</v>
      </c>
      <c r="D25" s="148">
        <f t="shared" si="6"/>
        <v>20000</v>
      </c>
      <c r="E25" s="148">
        <v>19965</v>
      </c>
      <c r="F25" s="142">
        <f t="shared" si="3"/>
        <v>0.99824999999999997</v>
      </c>
      <c r="G25" s="145">
        <v>0</v>
      </c>
      <c r="H25" s="148">
        <f t="shared" si="7"/>
        <v>0</v>
      </c>
      <c r="I25" s="148">
        <v>0</v>
      </c>
      <c r="J25" s="142">
        <v>0</v>
      </c>
      <c r="K25" s="149"/>
    </row>
    <row r="26" spans="1:11" s="127" customFormat="1" ht="22.5" x14ac:dyDescent="0.25">
      <c r="A26" s="147">
        <v>4313132</v>
      </c>
      <c r="B26" s="78" t="s">
        <v>33</v>
      </c>
      <c r="C26" s="145">
        <v>12434300</v>
      </c>
      <c r="D26" s="148">
        <f t="shared" si="6"/>
        <v>12434300</v>
      </c>
      <c r="E26" s="148">
        <v>11762317</v>
      </c>
      <c r="F26" s="142">
        <f t="shared" si="3"/>
        <v>0.94595731162992691</v>
      </c>
      <c r="G26" s="145">
        <v>482998</v>
      </c>
      <c r="H26" s="148">
        <f t="shared" si="7"/>
        <v>482998</v>
      </c>
      <c r="I26" s="148">
        <v>475189</v>
      </c>
      <c r="J26" s="142">
        <f t="shared" si="5"/>
        <v>0.98383223118936314</v>
      </c>
      <c r="K26" s="146"/>
    </row>
    <row r="27" spans="1:11" s="127" customFormat="1" ht="22.5" x14ac:dyDescent="0.25">
      <c r="A27" s="147">
        <v>4313133</v>
      </c>
      <c r="B27" s="78" t="s">
        <v>34</v>
      </c>
      <c r="C27" s="145">
        <v>15000</v>
      </c>
      <c r="D27" s="148">
        <f t="shared" si="6"/>
        <v>15000</v>
      </c>
      <c r="E27" s="148">
        <v>14998</v>
      </c>
      <c r="F27" s="142">
        <f t="shared" si="3"/>
        <v>0.99986666666666668</v>
      </c>
      <c r="G27" s="145">
        <v>0</v>
      </c>
      <c r="H27" s="148">
        <f t="shared" si="7"/>
        <v>0</v>
      </c>
      <c r="I27" s="148">
        <v>0</v>
      </c>
      <c r="J27" s="142">
        <v>0</v>
      </c>
      <c r="K27" s="149"/>
    </row>
    <row r="28" spans="1:11" s="127" customFormat="1" ht="56.25" x14ac:dyDescent="0.25">
      <c r="A28" s="147">
        <v>4313192</v>
      </c>
      <c r="B28" s="78" t="s">
        <v>35</v>
      </c>
      <c r="C28" s="145">
        <v>500000</v>
      </c>
      <c r="D28" s="148">
        <f t="shared" si="6"/>
        <v>500000</v>
      </c>
      <c r="E28" s="148">
        <v>499812</v>
      </c>
      <c r="F28" s="142">
        <f t="shared" si="3"/>
        <v>0.99962399999999996</v>
      </c>
      <c r="G28" s="145">
        <v>0</v>
      </c>
      <c r="H28" s="148">
        <f t="shared" si="7"/>
        <v>0</v>
      </c>
      <c r="I28" s="148">
        <v>0</v>
      </c>
      <c r="J28" s="142">
        <v>0</v>
      </c>
      <c r="K28" s="149"/>
    </row>
    <row r="29" spans="1:11" s="127" customFormat="1" ht="22.5" x14ac:dyDescent="0.25">
      <c r="A29" s="147">
        <v>4313210</v>
      </c>
      <c r="B29" s="78" t="s">
        <v>36</v>
      </c>
      <c r="C29" s="145">
        <v>25000</v>
      </c>
      <c r="D29" s="148">
        <f t="shared" si="6"/>
        <v>25000</v>
      </c>
      <c r="E29" s="148">
        <v>24873</v>
      </c>
      <c r="F29" s="142">
        <f t="shared" si="3"/>
        <v>0.99492000000000003</v>
      </c>
      <c r="G29" s="145">
        <v>0</v>
      </c>
      <c r="H29" s="148">
        <f t="shared" si="7"/>
        <v>0</v>
      </c>
      <c r="I29" s="148">
        <v>0</v>
      </c>
      <c r="J29" s="142">
        <v>0</v>
      </c>
      <c r="K29" s="149"/>
    </row>
    <row r="30" spans="1:11" s="127" customFormat="1" ht="303.75" customHeight="1" x14ac:dyDescent="0.25">
      <c r="A30" s="147">
        <v>4313221</v>
      </c>
      <c r="B30" s="78" t="s">
        <v>68</v>
      </c>
      <c r="C30" s="145"/>
      <c r="D30" s="148">
        <f t="shared" si="6"/>
        <v>0</v>
      </c>
      <c r="E30" s="148"/>
      <c r="F30" s="142"/>
      <c r="G30" s="145">
        <v>7858207</v>
      </c>
      <c r="H30" s="148">
        <f t="shared" si="7"/>
        <v>7858207</v>
      </c>
      <c r="I30" s="148">
        <v>7858207</v>
      </c>
      <c r="J30" s="142">
        <f t="shared" si="5"/>
        <v>1</v>
      </c>
      <c r="K30" s="149"/>
    </row>
    <row r="31" spans="1:11" s="127" customFormat="1" ht="351.75" customHeight="1" x14ac:dyDescent="0.25">
      <c r="A31" s="147">
        <v>4313222</v>
      </c>
      <c r="B31" s="78" t="s">
        <v>74</v>
      </c>
      <c r="C31" s="145"/>
      <c r="D31" s="148">
        <f t="shared" si="6"/>
        <v>0</v>
      </c>
      <c r="E31" s="148"/>
      <c r="F31" s="142"/>
      <c r="G31" s="145">
        <v>1196245</v>
      </c>
      <c r="H31" s="151">
        <f t="shared" si="7"/>
        <v>1196245</v>
      </c>
      <c r="I31" s="151">
        <v>1196245</v>
      </c>
      <c r="J31" s="142">
        <f t="shared" si="5"/>
        <v>1</v>
      </c>
      <c r="K31" s="149"/>
    </row>
    <row r="32" spans="1:11" s="127" customFormat="1" ht="235.5" customHeight="1" x14ac:dyDescent="0.25">
      <c r="A32" s="147">
        <v>4313223</v>
      </c>
      <c r="B32" s="78" t="s">
        <v>69</v>
      </c>
      <c r="C32" s="145"/>
      <c r="D32" s="148">
        <f t="shared" si="6"/>
        <v>0</v>
      </c>
      <c r="E32" s="148"/>
      <c r="F32" s="142"/>
      <c r="G32" s="145">
        <v>3216179</v>
      </c>
      <c r="H32" s="148">
        <f t="shared" si="7"/>
        <v>3216179</v>
      </c>
      <c r="I32" s="148">
        <v>3216178</v>
      </c>
      <c r="J32" s="142">
        <f t="shared" si="5"/>
        <v>0.9999996890720324</v>
      </c>
      <c r="K32" s="149"/>
    </row>
    <row r="33" spans="1:11" s="127" customFormat="1" ht="33.75" x14ac:dyDescent="0.25">
      <c r="A33" s="147">
        <v>4313242</v>
      </c>
      <c r="B33" s="78" t="s">
        <v>37</v>
      </c>
      <c r="C33" s="145">
        <v>11075500</v>
      </c>
      <c r="D33" s="148">
        <f t="shared" si="6"/>
        <v>11075500</v>
      </c>
      <c r="E33" s="148">
        <v>10952592</v>
      </c>
      <c r="F33" s="142">
        <f t="shared" si="3"/>
        <v>0.98890271319579248</v>
      </c>
      <c r="G33" s="145">
        <v>0</v>
      </c>
      <c r="H33" s="148">
        <f t="shared" si="7"/>
        <v>0</v>
      </c>
      <c r="I33" s="148">
        <v>0</v>
      </c>
      <c r="J33" s="142">
        <v>0</v>
      </c>
      <c r="K33" s="149"/>
    </row>
    <row r="34" spans="1:11" s="127" customFormat="1" x14ac:dyDescent="0.25">
      <c r="A34" s="147">
        <v>4314010</v>
      </c>
      <c r="B34" s="78" t="s">
        <v>38</v>
      </c>
      <c r="C34" s="145">
        <v>1587800</v>
      </c>
      <c r="D34" s="148">
        <f t="shared" si="6"/>
        <v>1587800</v>
      </c>
      <c r="E34" s="148">
        <v>1587800</v>
      </c>
      <c r="F34" s="142">
        <f t="shared" si="3"/>
        <v>1</v>
      </c>
      <c r="G34" s="145">
        <v>0</v>
      </c>
      <c r="H34" s="148">
        <f t="shared" si="7"/>
        <v>0</v>
      </c>
      <c r="I34" s="148">
        <v>0</v>
      </c>
      <c r="J34" s="142">
        <v>0</v>
      </c>
      <c r="K34" s="149"/>
    </row>
    <row r="35" spans="1:11" s="127" customFormat="1" ht="22.5" x14ac:dyDescent="0.25">
      <c r="A35" s="147">
        <v>4314030</v>
      </c>
      <c r="B35" s="78" t="s">
        <v>39</v>
      </c>
      <c r="C35" s="145">
        <v>21717400</v>
      </c>
      <c r="D35" s="148">
        <f t="shared" si="6"/>
        <v>21717400</v>
      </c>
      <c r="E35" s="148">
        <v>20651514</v>
      </c>
      <c r="F35" s="142">
        <f t="shared" si="3"/>
        <v>0.95092018381574217</v>
      </c>
      <c r="G35" s="145">
        <v>1630000</v>
      </c>
      <c r="H35" s="148">
        <f t="shared" si="7"/>
        <v>1630000</v>
      </c>
      <c r="I35" s="148">
        <v>1370097</v>
      </c>
      <c r="J35" s="142">
        <f t="shared" si="5"/>
        <v>0.8405503067484662</v>
      </c>
      <c r="K35" s="146"/>
    </row>
    <row r="36" spans="1:11" s="127" customFormat="1" ht="45" x14ac:dyDescent="0.25">
      <c r="A36" s="147">
        <v>4314060</v>
      </c>
      <c r="B36" s="78" t="s">
        <v>40</v>
      </c>
      <c r="C36" s="145">
        <v>4563600</v>
      </c>
      <c r="D36" s="148">
        <f t="shared" si="6"/>
        <v>4563600</v>
      </c>
      <c r="E36" s="148">
        <v>4130526</v>
      </c>
      <c r="F36" s="142">
        <f t="shared" si="3"/>
        <v>0.90510255061793321</v>
      </c>
      <c r="G36" s="145">
        <v>0</v>
      </c>
      <c r="H36" s="148">
        <f t="shared" si="7"/>
        <v>0</v>
      </c>
      <c r="I36" s="148">
        <v>0</v>
      </c>
      <c r="J36" s="142">
        <v>0</v>
      </c>
      <c r="K36" s="146"/>
    </row>
    <row r="37" spans="1:11" s="127" customFormat="1" ht="33.75" x14ac:dyDescent="0.25">
      <c r="A37" s="147">
        <v>4314081</v>
      </c>
      <c r="B37" s="78" t="s">
        <v>41</v>
      </c>
      <c r="C37" s="145">
        <v>1858200</v>
      </c>
      <c r="D37" s="148">
        <f t="shared" si="6"/>
        <v>1858200</v>
      </c>
      <c r="E37" s="148">
        <v>1828322</v>
      </c>
      <c r="F37" s="142">
        <f t="shared" si="3"/>
        <v>0.98392099881605855</v>
      </c>
      <c r="G37" s="145">
        <v>0</v>
      </c>
      <c r="H37" s="148">
        <f t="shared" si="7"/>
        <v>0</v>
      </c>
      <c r="I37" s="148">
        <v>0</v>
      </c>
      <c r="J37" s="142">
        <v>0</v>
      </c>
      <c r="K37" s="149"/>
    </row>
    <row r="38" spans="1:11" s="127" customFormat="1" ht="22.5" x14ac:dyDescent="0.25">
      <c r="A38" s="147">
        <v>4314082</v>
      </c>
      <c r="B38" s="78" t="s">
        <v>42</v>
      </c>
      <c r="C38" s="145">
        <v>416000</v>
      </c>
      <c r="D38" s="148">
        <f t="shared" si="6"/>
        <v>416000</v>
      </c>
      <c r="E38" s="148">
        <v>416000</v>
      </c>
      <c r="F38" s="142">
        <f t="shared" si="3"/>
        <v>1</v>
      </c>
      <c r="G38" s="145">
        <v>0</v>
      </c>
      <c r="H38" s="148">
        <f t="shared" si="7"/>
        <v>0</v>
      </c>
      <c r="I38" s="148">
        <v>0</v>
      </c>
      <c r="J38" s="142">
        <v>0</v>
      </c>
      <c r="K38" s="149"/>
    </row>
    <row r="39" spans="1:11" s="127" customFormat="1" ht="45" x14ac:dyDescent="0.25">
      <c r="A39" s="147">
        <v>4315031</v>
      </c>
      <c r="B39" s="78" t="s">
        <v>43</v>
      </c>
      <c r="C39" s="145">
        <v>30095600</v>
      </c>
      <c r="D39" s="148">
        <f t="shared" si="6"/>
        <v>30095600</v>
      </c>
      <c r="E39" s="148">
        <v>28833089</v>
      </c>
      <c r="F39" s="142">
        <f t="shared" si="3"/>
        <v>0.9580499807280799</v>
      </c>
      <c r="G39" s="145">
        <v>400000</v>
      </c>
      <c r="H39" s="148">
        <f t="shared" si="7"/>
        <v>400000</v>
      </c>
      <c r="I39" s="148">
        <v>393087</v>
      </c>
      <c r="J39" s="142">
        <v>0</v>
      </c>
      <c r="K39" s="146"/>
    </row>
    <row r="40" spans="1:11" s="127" customFormat="1" ht="45" x14ac:dyDescent="0.25">
      <c r="A40" s="147">
        <v>4315045</v>
      </c>
      <c r="B40" s="78" t="s">
        <v>76</v>
      </c>
      <c r="C40" s="145"/>
      <c r="D40" s="148">
        <f t="shared" si="6"/>
        <v>0</v>
      </c>
      <c r="E40" s="148"/>
      <c r="F40" s="142">
        <v>0</v>
      </c>
      <c r="G40" s="145">
        <v>2626725</v>
      </c>
      <c r="H40" s="148">
        <f t="shared" si="7"/>
        <v>2626725</v>
      </c>
      <c r="I40" s="148"/>
      <c r="J40" s="142">
        <f t="shared" si="5"/>
        <v>0</v>
      </c>
      <c r="K40" s="146"/>
    </row>
    <row r="41" spans="1:11" s="127" customFormat="1" ht="67.5" x14ac:dyDescent="0.25">
      <c r="A41" s="147">
        <v>4315061</v>
      </c>
      <c r="B41" s="78" t="s">
        <v>44</v>
      </c>
      <c r="C41" s="145">
        <v>80000</v>
      </c>
      <c r="D41" s="148">
        <f t="shared" si="6"/>
        <v>80000</v>
      </c>
      <c r="E41" s="148">
        <v>76011</v>
      </c>
      <c r="F41" s="142">
        <f t="shared" si="3"/>
        <v>0.95013749999999997</v>
      </c>
      <c r="G41" s="145">
        <v>0</v>
      </c>
      <c r="H41" s="148">
        <f t="shared" si="7"/>
        <v>0</v>
      </c>
      <c r="I41" s="148">
        <v>0</v>
      </c>
      <c r="J41" s="142">
        <v>0</v>
      </c>
      <c r="K41" s="149"/>
    </row>
    <row r="42" spans="1:11" s="127" customFormat="1" ht="33.75" x14ac:dyDescent="0.25">
      <c r="A42" s="147">
        <v>4316011</v>
      </c>
      <c r="B42" s="78" t="s">
        <v>45</v>
      </c>
      <c r="C42" s="145">
        <v>0</v>
      </c>
      <c r="D42" s="148">
        <f t="shared" si="6"/>
        <v>0</v>
      </c>
      <c r="E42" s="148">
        <v>0</v>
      </c>
      <c r="F42" s="142">
        <v>0</v>
      </c>
      <c r="G42" s="145">
        <v>95789868</v>
      </c>
      <c r="H42" s="148">
        <f t="shared" si="7"/>
        <v>95789868</v>
      </c>
      <c r="I42" s="148">
        <v>91337814</v>
      </c>
      <c r="J42" s="142">
        <f t="shared" si="5"/>
        <v>0.95352270450983401</v>
      </c>
      <c r="K42" s="149"/>
    </row>
    <row r="43" spans="1:11" s="127" customFormat="1" ht="22.5" x14ac:dyDescent="0.25">
      <c r="A43" s="147">
        <v>4316030</v>
      </c>
      <c r="B43" s="78" t="s">
        <v>46</v>
      </c>
      <c r="C43" s="145">
        <v>48173100</v>
      </c>
      <c r="D43" s="148">
        <f t="shared" si="6"/>
        <v>48173100</v>
      </c>
      <c r="E43" s="148">
        <v>47673100</v>
      </c>
      <c r="F43" s="142">
        <f t="shared" si="3"/>
        <v>0.98962076345512329</v>
      </c>
      <c r="G43" s="145">
        <v>1290000</v>
      </c>
      <c r="H43" s="148">
        <f t="shared" si="7"/>
        <v>1290000</v>
      </c>
      <c r="I43" s="148">
        <v>1289929</v>
      </c>
      <c r="J43" s="142">
        <f t="shared" si="5"/>
        <v>0.99994496124031007</v>
      </c>
      <c r="K43" s="149"/>
    </row>
    <row r="44" spans="1:11" s="127" customFormat="1" ht="101.25" x14ac:dyDescent="0.25">
      <c r="A44" s="147">
        <v>4316083</v>
      </c>
      <c r="B44" s="78" t="s">
        <v>77</v>
      </c>
      <c r="C44" s="145"/>
      <c r="D44" s="148">
        <f t="shared" si="6"/>
        <v>0</v>
      </c>
      <c r="E44" s="148"/>
      <c r="F44" s="142">
        <v>0</v>
      </c>
      <c r="G44" s="145">
        <v>2253925</v>
      </c>
      <c r="H44" s="148">
        <f t="shared" si="7"/>
        <v>2253925</v>
      </c>
      <c r="I44" s="148">
        <v>2253925</v>
      </c>
      <c r="J44" s="142">
        <f t="shared" si="5"/>
        <v>1</v>
      </c>
      <c r="K44" s="149"/>
    </row>
    <row r="45" spans="1:11" s="127" customFormat="1" ht="22.5" x14ac:dyDescent="0.25">
      <c r="A45" s="147">
        <v>4317310</v>
      </c>
      <c r="B45" s="78" t="s">
        <v>47</v>
      </c>
      <c r="C45" s="145">
        <v>0</v>
      </c>
      <c r="D45" s="148">
        <f t="shared" si="6"/>
        <v>0</v>
      </c>
      <c r="E45" s="148">
        <v>0</v>
      </c>
      <c r="F45" s="142">
        <v>0</v>
      </c>
      <c r="G45" s="145">
        <v>100000</v>
      </c>
      <c r="H45" s="148">
        <f t="shared" si="7"/>
        <v>100000</v>
      </c>
      <c r="I45" s="148">
        <v>90784</v>
      </c>
      <c r="J45" s="142">
        <f t="shared" si="5"/>
        <v>0.90783999999999998</v>
      </c>
      <c r="K45" s="149"/>
    </row>
    <row r="46" spans="1:11" s="127" customFormat="1" ht="22.5" x14ac:dyDescent="0.25">
      <c r="A46" s="147">
        <v>4317321</v>
      </c>
      <c r="B46" s="78" t="s">
        <v>48</v>
      </c>
      <c r="C46" s="145">
        <v>0</v>
      </c>
      <c r="D46" s="148">
        <f t="shared" si="6"/>
        <v>0</v>
      </c>
      <c r="E46" s="148">
        <v>0</v>
      </c>
      <c r="F46" s="142">
        <v>0</v>
      </c>
      <c r="G46" s="145">
        <v>15000000</v>
      </c>
      <c r="H46" s="148">
        <f t="shared" si="7"/>
        <v>15000000</v>
      </c>
      <c r="I46" s="148">
        <v>15000000</v>
      </c>
      <c r="J46" s="142">
        <f t="shared" si="5"/>
        <v>1</v>
      </c>
      <c r="K46" s="149"/>
    </row>
    <row r="47" spans="1:11" s="127" customFormat="1" ht="22.5" x14ac:dyDescent="0.25">
      <c r="A47" s="147">
        <v>4317324</v>
      </c>
      <c r="B47" s="78" t="s">
        <v>49</v>
      </c>
      <c r="C47" s="145">
        <v>0</v>
      </c>
      <c r="D47" s="148">
        <f t="shared" si="6"/>
        <v>0</v>
      </c>
      <c r="E47" s="148">
        <v>0</v>
      </c>
      <c r="F47" s="142">
        <v>0</v>
      </c>
      <c r="G47" s="145">
        <v>8900</v>
      </c>
      <c r="H47" s="148">
        <f t="shared" si="7"/>
        <v>8900</v>
      </c>
      <c r="I47" s="148">
        <v>8851</v>
      </c>
      <c r="J47" s="152">
        <f t="shared" si="5"/>
        <v>0.99449438202247187</v>
      </c>
      <c r="K47" s="149"/>
    </row>
    <row r="48" spans="1:11" s="127" customFormat="1" ht="45.75" customHeight="1" x14ac:dyDescent="0.25">
      <c r="A48" s="153">
        <v>4317363</v>
      </c>
      <c r="B48" s="154" t="s">
        <v>64</v>
      </c>
      <c r="C48" s="145">
        <v>0</v>
      </c>
      <c r="D48" s="148">
        <f t="shared" si="6"/>
        <v>0</v>
      </c>
      <c r="E48" s="148">
        <v>0</v>
      </c>
      <c r="F48" s="164">
        <v>0</v>
      </c>
      <c r="G48" s="145">
        <v>1155000</v>
      </c>
      <c r="H48" s="155">
        <f t="shared" si="7"/>
        <v>1155000</v>
      </c>
      <c r="I48" s="156">
        <v>928123</v>
      </c>
      <c r="J48" s="157">
        <f t="shared" si="5"/>
        <v>0.80356969696969693</v>
      </c>
      <c r="K48" s="149"/>
    </row>
    <row r="49" spans="1:11" s="127" customFormat="1" ht="135.75" thickBot="1" x14ac:dyDescent="0.3">
      <c r="A49" s="153">
        <v>4317691</v>
      </c>
      <c r="B49" s="158" t="s">
        <v>50</v>
      </c>
      <c r="C49" s="145">
        <v>0</v>
      </c>
      <c r="D49" s="148">
        <f t="shared" si="6"/>
        <v>0</v>
      </c>
      <c r="E49" s="148">
        <v>0</v>
      </c>
      <c r="F49" s="142">
        <v>0</v>
      </c>
      <c r="G49" s="159">
        <v>14720840</v>
      </c>
      <c r="H49" s="155">
        <f t="shared" si="7"/>
        <v>14720840</v>
      </c>
      <c r="I49" s="155">
        <v>14720840</v>
      </c>
      <c r="J49" s="152">
        <f t="shared" si="5"/>
        <v>1</v>
      </c>
      <c r="K49" s="149"/>
    </row>
    <row r="50" spans="1:11" ht="15.75" thickBot="1" x14ac:dyDescent="0.3">
      <c r="A50" s="55" t="s">
        <v>51</v>
      </c>
      <c r="B50" s="56" t="s">
        <v>52</v>
      </c>
      <c r="C50" s="57">
        <f>C6</f>
        <v>2014297861</v>
      </c>
      <c r="D50" s="57">
        <f t="shared" ref="D50:E50" si="8">D6</f>
        <v>2014297861</v>
      </c>
      <c r="E50" s="57">
        <f t="shared" si="8"/>
        <v>1928059091</v>
      </c>
      <c r="F50" s="58">
        <f t="shared" si="3"/>
        <v>0.95718668441757337</v>
      </c>
      <c r="G50" s="57">
        <f t="shared" ref="G50:I50" si="9">G6</f>
        <v>246812601</v>
      </c>
      <c r="H50" s="57">
        <f t="shared" si="9"/>
        <v>246812601</v>
      </c>
      <c r="I50" s="57">
        <f t="shared" si="9"/>
        <v>228537986.34</v>
      </c>
      <c r="J50" s="59">
        <f t="shared" si="5"/>
        <v>0.92595752977782531</v>
      </c>
      <c r="K50" s="47"/>
    </row>
    <row r="51" spans="1:11" s="42" customFormat="1" x14ac:dyDescent="0.25">
      <c r="A51"/>
      <c r="B51"/>
      <c r="C51" s="60"/>
      <c r="E51" s="60"/>
      <c r="H51" s="60"/>
      <c r="I51" s="60"/>
    </row>
    <row r="52" spans="1:11" s="42" customFormat="1" x14ac:dyDescent="0.25">
      <c r="A52"/>
      <c r="B52"/>
      <c r="C52" s="60"/>
      <c r="E52" s="60"/>
      <c r="G52" s="60"/>
    </row>
    <row r="53" spans="1:11" s="42" customFormat="1" x14ac:dyDescent="0.25">
      <c r="A53"/>
      <c r="B53"/>
      <c r="H53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view="pageBreakPreview" zoomScale="160" zoomScaleNormal="124" zoomScaleSheetLayoutView="160" workbookViewId="0">
      <selection activeCell="H46" sqref="H46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99" t="s">
        <v>60</v>
      </c>
      <c r="C1" s="83"/>
      <c r="D1" s="83"/>
      <c r="E1" s="83"/>
      <c r="F1" s="83"/>
      <c r="G1" s="83"/>
      <c r="H1" s="83"/>
      <c r="I1" s="83"/>
      <c r="J1" s="61"/>
      <c r="K1" s="61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1859307356</v>
      </c>
      <c r="D6" s="37">
        <f t="shared" ref="D6:E6" si="0">D7</f>
        <v>503538576</v>
      </c>
      <c r="E6" s="37">
        <f t="shared" si="0"/>
        <v>410912210</v>
      </c>
      <c r="F6" s="48">
        <f>E6/D6</f>
        <v>0.81604911636402611</v>
      </c>
      <c r="G6" s="37">
        <f>G7</f>
        <v>141758890</v>
      </c>
      <c r="H6" s="37">
        <f t="shared" ref="H6:I6" si="1">H7</f>
        <v>7241246</v>
      </c>
      <c r="I6" s="37">
        <f t="shared" si="1"/>
        <v>3849751</v>
      </c>
      <c r="J6" s="48">
        <f>I6/H6</f>
        <v>0.53164206822969418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SUM(C8:C41)</f>
        <v>1859307356</v>
      </c>
      <c r="D7" s="38">
        <f t="shared" ref="D7:E7" si="2">SUM(D8:D41)</f>
        <v>503538576</v>
      </c>
      <c r="E7" s="38">
        <f t="shared" si="2"/>
        <v>410912210</v>
      </c>
      <c r="F7" s="48">
        <f t="shared" ref="F7:F42" si="3">E7/D7</f>
        <v>0.81604911636402611</v>
      </c>
      <c r="G7" s="38">
        <f>SUM(G8:G41)</f>
        <v>141758890</v>
      </c>
      <c r="H7" s="38">
        <f>SUM(H8:H41)</f>
        <v>7241246</v>
      </c>
      <c r="I7" s="38">
        <f t="shared" ref="I7" si="4">SUM(I8:I41)</f>
        <v>3849751</v>
      </c>
      <c r="J7" s="48">
        <f t="shared" ref="J7:J42" si="5">I7/H7</f>
        <v>0.53164206822969418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92688500</v>
      </c>
      <c r="D8" s="39">
        <v>30283900</v>
      </c>
      <c r="E8" s="39">
        <v>24025247</v>
      </c>
      <c r="F8" s="48">
        <f t="shared" si="3"/>
        <v>0.7933339827433058</v>
      </c>
      <c r="G8" s="38">
        <v>1576400</v>
      </c>
      <c r="H8" s="39">
        <v>1162000</v>
      </c>
      <c r="I8" s="39">
        <v>282684</v>
      </c>
      <c r="J8" s="48">
        <f t="shared" si="5"/>
        <v>0.24327366609294321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494803800</v>
      </c>
      <c r="D9" s="39">
        <v>144760100</v>
      </c>
      <c r="E9" s="39">
        <v>123043132</v>
      </c>
      <c r="F9" s="48">
        <f t="shared" si="3"/>
        <v>0.84997960073252232</v>
      </c>
      <c r="G9" s="38">
        <f>20400000+55260+199488+427759</f>
        <v>21082507</v>
      </c>
      <c r="H9" s="39">
        <v>0</v>
      </c>
      <c r="I9" s="39">
        <v>0</v>
      </c>
      <c r="J9" s="48" t="e">
        <f t="shared" si="5"/>
        <v>#DIV/0!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912348116</v>
      </c>
      <c r="D10" s="39">
        <v>235169276</v>
      </c>
      <c r="E10" s="39">
        <v>187111214</v>
      </c>
      <c r="F10" s="48">
        <f t="shared" si="3"/>
        <v>0.79564481033653389</v>
      </c>
      <c r="G10" s="38">
        <v>27648555</v>
      </c>
      <c r="H10" s="39">
        <v>0</v>
      </c>
      <c r="I10" s="39">
        <v>0</v>
      </c>
      <c r="J10" s="48" t="e">
        <f t="shared" si="5"/>
        <v>#DIV/0!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865600</v>
      </c>
      <c r="E11" s="39">
        <v>640053</v>
      </c>
      <c r="F11" s="48">
        <f t="shared" si="3"/>
        <v>0.73943276340110908</v>
      </c>
      <c r="G11" s="40"/>
      <c r="H11" s="41"/>
      <c r="I11" s="41"/>
      <c r="J11" s="48"/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4715500</v>
      </c>
      <c r="E12" s="39">
        <v>4521701</v>
      </c>
      <c r="F12" s="48">
        <f t="shared" si="3"/>
        <v>0.95890170713604073</v>
      </c>
      <c r="G12" s="38">
        <v>2078994</v>
      </c>
      <c r="H12" s="39">
        <v>0</v>
      </c>
      <c r="I12" s="39">
        <v>0</v>
      </c>
      <c r="J12" s="48" t="e">
        <f t="shared" si="5"/>
        <v>#DIV/0!</v>
      </c>
      <c r="K12" s="45"/>
    </row>
    <row r="13" spans="1:11" ht="78.75" customHeight="1" x14ac:dyDescent="0.25">
      <c r="A13" s="18">
        <v>4311060</v>
      </c>
      <c r="B13" s="13" t="s">
        <v>22</v>
      </c>
      <c r="C13" s="40"/>
      <c r="D13" s="41"/>
      <c r="E13" s="41"/>
      <c r="F13" s="48" t="e">
        <f t="shared" si="3"/>
        <v>#DIV/0!</v>
      </c>
      <c r="G13" s="38">
        <v>125000</v>
      </c>
      <c r="H13" s="39">
        <v>0</v>
      </c>
      <c r="I13" s="39">
        <v>0</v>
      </c>
      <c r="J13" s="48" t="e">
        <f t="shared" si="5"/>
        <v>#DIV/0!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14598100</v>
      </c>
      <c r="E14" s="39">
        <v>13616142</v>
      </c>
      <c r="F14" s="48">
        <f t="shared" si="3"/>
        <v>0.93273384892554512</v>
      </c>
      <c r="G14" s="38">
        <v>398184</v>
      </c>
      <c r="H14" s="39">
        <v>0</v>
      </c>
      <c r="I14" s="39">
        <v>0</v>
      </c>
      <c r="J14" s="48" t="e">
        <f t="shared" si="5"/>
        <v>#DIV/0!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10518400</v>
      </c>
      <c r="E15" s="39">
        <v>8132281</v>
      </c>
      <c r="F15" s="48">
        <f t="shared" si="3"/>
        <v>0.77314810237298448</v>
      </c>
      <c r="G15" s="38">
        <v>6115184</v>
      </c>
      <c r="H15" s="39">
        <v>549546</v>
      </c>
      <c r="I15" s="39">
        <v>108830</v>
      </c>
      <c r="J15" s="48">
        <f t="shared" si="5"/>
        <v>0.1980361971518308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15007400</v>
      </c>
      <c r="E16" s="39">
        <v>13860657</v>
      </c>
      <c r="F16" s="48">
        <f t="shared" si="3"/>
        <v>0.92358816317283476</v>
      </c>
      <c r="G16" s="38"/>
      <c r="H16" s="39"/>
      <c r="I16" s="39"/>
      <c r="J16" s="48"/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1745300</v>
      </c>
      <c r="E17" s="39">
        <v>1529316</v>
      </c>
      <c r="F17" s="48">
        <f t="shared" si="3"/>
        <v>0.87624820947688076</v>
      </c>
      <c r="G17" s="38"/>
      <c r="H17" s="39"/>
      <c r="I17" s="39"/>
      <c r="J17" s="48"/>
      <c r="K17" s="45"/>
    </row>
    <row r="18" spans="1:11" ht="22.5" x14ac:dyDescent="0.25">
      <c r="A18" s="18">
        <v>4311161</v>
      </c>
      <c r="B18" s="13" t="s">
        <v>27</v>
      </c>
      <c r="C18" s="38">
        <v>26208500</v>
      </c>
      <c r="D18" s="39">
        <v>6212200</v>
      </c>
      <c r="E18" s="39">
        <v>4068252</v>
      </c>
      <c r="F18" s="48">
        <f t="shared" si="3"/>
        <v>0.65488104053314444</v>
      </c>
      <c r="G18" s="38"/>
      <c r="H18" s="39"/>
      <c r="I18" s="39"/>
      <c r="J18" s="48" t="e">
        <f t="shared" si="5"/>
        <v>#DIV/0!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18100</v>
      </c>
      <c r="E19" s="41">
        <v>18100</v>
      </c>
      <c r="F19" s="48">
        <f t="shared" si="3"/>
        <v>1</v>
      </c>
      <c r="G19" s="40"/>
      <c r="H19" s="41"/>
      <c r="I19" s="41"/>
      <c r="J19" s="48"/>
      <c r="K19" s="46"/>
    </row>
    <row r="20" spans="1:11" ht="67.5" x14ac:dyDescent="0.25">
      <c r="A20" s="18">
        <v>4313104</v>
      </c>
      <c r="B20" s="13" t="s">
        <v>29</v>
      </c>
      <c r="C20" s="38">
        <v>22430100</v>
      </c>
      <c r="D20" s="39">
        <v>5812900</v>
      </c>
      <c r="E20" s="39">
        <v>4933384</v>
      </c>
      <c r="F20" s="48">
        <f t="shared" si="3"/>
        <v>0.84869583168470131</v>
      </c>
      <c r="G20" s="40"/>
      <c r="H20" s="41"/>
      <c r="I20" s="41"/>
      <c r="J20" s="48"/>
      <c r="K20" s="46"/>
    </row>
    <row r="21" spans="1:11" ht="33.75" x14ac:dyDescent="0.25">
      <c r="A21" s="18">
        <v>4313105</v>
      </c>
      <c r="B21" s="13" t="s">
        <v>30</v>
      </c>
      <c r="C21" s="38">
        <v>11013100</v>
      </c>
      <c r="D21" s="39">
        <v>2399700</v>
      </c>
      <c r="E21" s="39">
        <v>1174997</v>
      </c>
      <c r="F21" s="48">
        <f t="shared" si="3"/>
        <v>0.48964328874442636</v>
      </c>
      <c r="G21" s="38">
        <v>1500000</v>
      </c>
      <c r="H21" s="39">
        <v>100000</v>
      </c>
      <c r="I21" s="39">
        <v>19887</v>
      </c>
      <c r="J21" s="48">
        <f t="shared" si="5"/>
        <v>0.19886999999999999</v>
      </c>
      <c r="K21" s="46"/>
    </row>
    <row r="22" spans="1:11" ht="33.75" x14ac:dyDescent="0.25">
      <c r="A22" s="18">
        <v>4313121</v>
      </c>
      <c r="B22" s="13" t="s">
        <v>31</v>
      </c>
      <c r="C22" s="38">
        <v>4304800</v>
      </c>
      <c r="D22" s="39">
        <v>1122000</v>
      </c>
      <c r="E22" s="39">
        <v>1031743</v>
      </c>
      <c r="F22" s="48">
        <f t="shared" si="3"/>
        <v>0.91955704099821745</v>
      </c>
      <c r="G22" s="38">
        <v>61500</v>
      </c>
      <c r="H22" s="39">
        <v>0</v>
      </c>
      <c r="I22" s="39">
        <v>0</v>
      </c>
      <c r="J22" s="48" t="e">
        <f t="shared" si="5"/>
        <v>#DIV/0!</v>
      </c>
      <c r="K22" s="46"/>
    </row>
    <row r="23" spans="1:11" ht="22.5" x14ac:dyDescent="0.25">
      <c r="A23" s="18">
        <v>4313123</v>
      </c>
      <c r="B23" s="13" t="s">
        <v>32</v>
      </c>
      <c r="C23" s="38">
        <v>20000</v>
      </c>
      <c r="D23" s="39">
        <v>8000</v>
      </c>
      <c r="E23" s="41">
        <v>8000</v>
      </c>
      <c r="F23" s="48">
        <f t="shared" si="3"/>
        <v>1</v>
      </c>
      <c r="G23" s="40"/>
      <c r="H23" s="39">
        <v>0</v>
      </c>
      <c r="I23" s="39">
        <v>0</v>
      </c>
      <c r="J23" s="48"/>
      <c r="K23" s="46"/>
    </row>
    <row r="24" spans="1:11" ht="22.5" x14ac:dyDescent="0.25">
      <c r="A24" s="18">
        <v>4313132</v>
      </c>
      <c r="B24" s="13" t="s">
        <v>33</v>
      </c>
      <c r="C24" s="38">
        <v>11508700</v>
      </c>
      <c r="D24" s="39">
        <v>3192600</v>
      </c>
      <c r="E24" s="39">
        <v>2515478</v>
      </c>
      <c r="F24" s="48">
        <f t="shared" si="3"/>
        <v>0.78790891436446786</v>
      </c>
      <c r="G24" s="38">
        <v>432998</v>
      </c>
      <c r="H24" s="39">
        <v>0</v>
      </c>
      <c r="I24" s="39">
        <v>0</v>
      </c>
      <c r="J24" s="48" t="e">
        <f t="shared" si="5"/>
        <v>#DIV/0!</v>
      </c>
      <c r="K24" s="45"/>
    </row>
    <row r="25" spans="1:11" ht="22.5" x14ac:dyDescent="0.25">
      <c r="A25" s="18">
        <v>4313133</v>
      </c>
      <c r="B25" s="13" t="s">
        <v>34</v>
      </c>
      <c r="C25" s="38">
        <v>15000</v>
      </c>
      <c r="D25" s="39">
        <v>0</v>
      </c>
      <c r="E25" s="41">
        <v>0</v>
      </c>
      <c r="F25" s="48" t="e">
        <f t="shared" si="3"/>
        <v>#DIV/0!</v>
      </c>
      <c r="G25" s="40"/>
      <c r="H25" s="41"/>
      <c r="I25" s="41"/>
      <c r="J25" s="48"/>
      <c r="K25" s="46"/>
    </row>
    <row r="26" spans="1:11" ht="56.25" x14ac:dyDescent="0.25">
      <c r="A26" s="18">
        <v>4313192</v>
      </c>
      <c r="B26" s="13" t="s">
        <v>35</v>
      </c>
      <c r="C26" s="38">
        <v>500000</v>
      </c>
      <c r="D26" s="39">
        <v>100000</v>
      </c>
      <c r="E26" s="41">
        <v>0</v>
      </c>
      <c r="F26" s="48">
        <f t="shared" si="3"/>
        <v>0</v>
      </c>
      <c r="G26" s="40"/>
      <c r="H26" s="41"/>
      <c r="I26" s="41"/>
      <c r="J26" s="48"/>
      <c r="K26" s="46"/>
    </row>
    <row r="27" spans="1:11" ht="22.5" x14ac:dyDescent="0.25">
      <c r="A27" s="18">
        <v>4313210</v>
      </c>
      <c r="B27" s="13" t="s">
        <v>36</v>
      </c>
      <c r="C27" s="38">
        <v>25000</v>
      </c>
      <c r="D27" s="39">
        <v>0</v>
      </c>
      <c r="E27" s="41">
        <v>0</v>
      </c>
      <c r="F27" s="48" t="e">
        <f t="shared" si="3"/>
        <v>#DIV/0!</v>
      </c>
      <c r="G27" s="40"/>
      <c r="H27" s="41"/>
      <c r="I27" s="41"/>
      <c r="J27" s="48"/>
      <c r="K27" s="46"/>
    </row>
    <row r="28" spans="1:11" ht="33.75" x14ac:dyDescent="0.25">
      <c r="A28" s="18">
        <v>4313242</v>
      </c>
      <c r="B28" s="13" t="s">
        <v>37</v>
      </c>
      <c r="C28" s="38">
        <v>6175500</v>
      </c>
      <c r="D28" s="39">
        <v>1339800</v>
      </c>
      <c r="E28" s="39">
        <v>170886</v>
      </c>
      <c r="F28" s="48">
        <f t="shared" si="3"/>
        <v>0.12754590237348859</v>
      </c>
      <c r="G28" s="40"/>
      <c r="H28" s="41"/>
      <c r="I28" s="41"/>
      <c r="J28" s="48"/>
      <c r="K28" s="46"/>
    </row>
    <row r="29" spans="1:11" x14ac:dyDescent="0.25">
      <c r="A29" s="18">
        <v>4314010</v>
      </c>
      <c r="B29" s="13" t="s">
        <v>38</v>
      </c>
      <c r="C29" s="38">
        <v>1587800</v>
      </c>
      <c r="D29" s="39">
        <v>415000</v>
      </c>
      <c r="E29" s="41">
        <v>413163</v>
      </c>
      <c r="F29" s="48">
        <f t="shared" si="3"/>
        <v>0.99557349397590367</v>
      </c>
      <c r="G29" s="40"/>
      <c r="H29" s="41"/>
      <c r="I29" s="41"/>
      <c r="J29" s="48"/>
      <c r="K29" s="46"/>
    </row>
    <row r="30" spans="1:11" ht="22.5" x14ac:dyDescent="0.25">
      <c r="A30" s="18">
        <v>4314030</v>
      </c>
      <c r="B30" s="13" t="s">
        <v>39</v>
      </c>
      <c r="C30" s="38">
        <v>20065300</v>
      </c>
      <c r="D30" s="39">
        <v>5577000</v>
      </c>
      <c r="E30" s="39">
        <v>4222867</v>
      </c>
      <c r="F30" s="48">
        <f t="shared" si="3"/>
        <v>0.75719329388560153</v>
      </c>
      <c r="G30" s="38">
        <v>800000</v>
      </c>
      <c r="H30" s="39">
        <v>0</v>
      </c>
      <c r="I30" s="39">
        <v>0</v>
      </c>
      <c r="J30" s="48" t="e">
        <f t="shared" si="5"/>
        <v>#DIV/0!</v>
      </c>
      <c r="K30" s="45"/>
    </row>
    <row r="31" spans="1:11" ht="45" x14ac:dyDescent="0.25">
      <c r="A31" s="18">
        <v>4314060</v>
      </c>
      <c r="B31" s="13" t="s">
        <v>40</v>
      </c>
      <c r="C31" s="38">
        <v>4330000</v>
      </c>
      <c r="D31" s="39">
        <v>1424800</v>
      </c>
      <c r="E31" s="39">
        <v>761015</v>
      </c>
      <c r="F31" s="48">
        <f t="shared" si="3"/>
        <v>0.53412057832678272</v>
      </c>
      <c r="G31" s="38"/>
      <c r="H31" s="39"/>
      <c r="I31" s="39"/>
      <c r="J31" s="48"/>
      <c r="K31" s="45"/>
    </row>
    <row r="32" spans="1:11" ht="33.75" x14ac:dyDescent="0.25">
      <c r="A32" s="18">
        <v>4314081</v>
      </c>
      <c r="B32" s="13" t="s">
        <v>41</v>
      </c>
      <c r="C32" s="38">
        <v>1735800</v>
      </c>
      <c r="D32" s="39">
        <v>478400</v>
      </c>
      <c r="E32" s="39">
        <v>372295</v>
      </c>
      <c r="F32" s="48">
        <f t="shared" si="3"/>
        <v>0.77820861204013381</v>
      </c>
      <c r="G32" s="40"/>
      <c r="H32" s="41"/>
      <c r="I32" s="41"/>
      <c r="J32" s="48"/>
      <c r="K32" s="46"/>
    </row>
    <row r="33" spans="1:11" ht="22.5" x14ac:dyDescent="0.25">
      <c r="A33" s="18">
        <v>4314082</v>
      </c>
      <c r="B33" s="13" t="s">
        <v>42</v>
      </c>
      <c r="C33" s="38">
        <v>416000</v>
      </c>
      <c r="D33" s="39">
        <v>10000</v>
      </c>
      <c r="E33" s="41">
        <v>5000</v>
      </c>
      <c r="F33" s="48">
        <f t="shared" si="3"/>
        <v>0.5</v>
      </c>
      <c r="G33" s="40"/>
      <c r="H33" s="41"/>
      <c r="I33" s="41"/>
      <c r="J33" s="48"/>
      <c r="K33" s="46"/>
    </row>
    <row r="34" spans="1:11" ht="45" x14ac:dyDescent="0.25">
      <c r="A34" s="18">
        <v>4315031</v>
      </c>
      <c r="B34" s="13" t="s">
        <v>43</v>
      </c>
      <c r="C34" s="38">
        <v>23446800</v>
      </c>
      <c r="D34" s="39">
        <v>5706300</v>
      </c>
      <c r="E34" s="39">
        <v>4475387</v>
      </c>
      <c r="F34" s="48">
        <f t="shared" si="3"/>
        <v>0.78428876855405427</v>
      </c>
      <c r="G34" s="38"/>
      <c r="H34" s="39"/>
      <c r="I34" s="39"/>
      <c r="J34" s="48"/>
      <c r="K34" s="45"/>
    </row>
    <row r="35" spans="1:11" ht="67.5" x14ac:dyDescent="0.25">
      <c r="A35" s="18">
        <v>4315061</v>
      </c>
      <c r="B35" s="13" t="s">
        <v>44</v>
      </c>
      <c r="C35" s="38">
        <v>80000</v>
      </c>
      <c r="D35" s="39">
        <v>20000</v>
      </c>
      <c r="E35" s="41">
        <v>17599</v>
      </c>
      <c r="F35" s="48">
        <f t="shared" si="3"/>
        <v>0.87995000000000001</v>
      </c>
      <c r="G35" s="40"/>
      <c r="H35" s="41"/>
      <c r="I35" s="41"/>
      <c r="J35" s="48"/>
      <c r="K35" s="46"/>
    </row>
    <row r="36" spans="1:11" ht="33.75" x14ac:dyDescent="0.25">
      <c r="A36" s="18">
        <v>4316011</v>
      </c>
      <c r="B36" s="13" t="s">
        <v>45</v>
      </c>
      <c r="C36" s="40"/>
      <c r="D36" s="41"/>
      <c r="E36" s="41"/>
      <c r="F36" s="48"/>
      <c r="G36" s="38">
        <v>61599568</v>
      </c>
      <c r="H36" s="39">
        <v>1598000</v>
      </c>
      <c r="I36" s="39">
        <v>0</v>
      </c>
      <c r="J36" s="48">
        <f t="shared" si="5"/>
        <v>0</v>
      </c>
      <c r="K36" s="46"/>
    </row>
    <row r="37" spans="1:11" ht="22.5" x14ac:dyDescent="0.25">
      <c r="A37" s="18">
        <v>4316030</v>
      </c>
      <c r="B37" s="13" t="s">
        <v>46</v>
      </c>
      <c r="C37" s="38">
        <v>48173100</v>
      </c>
      <c r="D37" s="41">
        <v>12038200</v>
      </c>
      <c r="E37" s="41">
        <v>10244301</v>
      </c>
      <c r="F37" s="48">
        <f t="shared" si="3"/>
        <v>0.85098278812447048</v>
      </c>
      <c r="G37" s="40"/>
      <c r="H37" s="41"/>
      <c r="I37" s="41"/>
      <c r="J37" s="48" t="e">
        <f t="shared" si="5"/>
        <v>#DIV/0!</v>
      </c>
      <c r="K37" s="46"/>
    </row>
    <row r="38" spans="1:11" ht="22.5" x14ac:dyDescent="0.25">
      <c r="A38" s="18">
        <v>4317310</v>
      </c>
      <c r="B38" s="13" t="s">
        <v>47</v>
      </c>
      <c r="C38" s="40"/>
      <c r="D38" s="41"/>
      <c r="E38" s="41"/>
      <c r="F38" s="48"/>
      <c r="G38" s="38">
        <v>1400000</v>
      </c>
      <c r="H38" s="39">
        <v>300000</v>
      </c>
      <c r="I38" s="39">
        <v>0</v>
      </c>
      <c r="J38" s="48">
        <f t="shared" si="5"/>
        <v>0</v>
      </c>
      <c r="K38" s="46"/>
    </row>
    <row r="39" spans="1:11" ht="22.5" x14ac:dyDescent="0.25">
      <c r="A39" s="18">
        <v>4317321</v>
      </c>
      <c r="B39" s="13" t="s">
        <v>48</v>
      </c>
      <c r="C39" s="40"/>
      <c r="D39" s="41"/>
      <c r="E39" s="41"/>
      <c r="F39" s="48"/>
      <c r="G39" s="38">
        <v>5000000</v>
      </c>
      <c r="H39" s="39">
        <v>0</v>
      </c>
      <c r="I39" s="39">
        <v>0</v>
      </c>
      <c r="J39" s="48" t="e">
        <f t="shared" si="5"/>
        <v>#DIV/0!</v>
      </c>
      <c r="K39" s="46"/>
    </row>
    <row r="40" spans="1:11" ht="22.5" x14ac:dyDescent="0.25">
      <c r="A40" s="18">
        <v>4317324</v>
      </c>
      <c r="B40" s="13" t="s">
        <v>49</v>
      </c>
      <c r="C40" s="40"/>
      <c r="D40" s="41"/>
      <c r="E40" s="41"/>
      <c r="F40" s="48"/>
      <c r="G40" s="38">
        <v>700000</v>
      </c>
      <c r="H40" s="39">
        <v>0</v>
      </c>
      <c r="I40" s="39">
        <v>0</v>
      </c>
      <c r="J40" s="48" t="e">
        <f t="shared" si="5"/>
        <v>#DIV/0!</v>
      </c>
      <c r="K40" s="46"/>
    </row>
    <row r="41" spans="1:11" ht="135.75" thickBot="1" x14ac:dyDescent="0.3">
      <c r="A41" s="49">
        <v>4317691</v>
      </c>
      <c r="B41" s="50" t="s">
        <v>50</v>
      </c>
      <c r="C41" s="51"/>
      <c r="D41" s="52"/>
      <c r="E41" s="52"/>
      <c r="F41" s="53"/>
      <c r="G41" s="54">
        <v>11240000</v>
      </c>
      <c r="H41" s="52">
        <v>3531700</v>
      </c>
      <c r="I41" s="52">
        <v>3438350</v>
      </c>
      <c r="J41" s="53">
        <f t="shared" si="5"/>
        <v>0.97356797009938556</v>
      </c>
      <c r="K41" s="46"/>
    </row>
    <row r="42" spans="1:11" ht="15.75" thickBot="1" x14ac:dyDescent="0.3">
      <c r="A42" s="55" t="s">
        <v>51</v>
      </c>
      <c r="B42" s="56" t="s">
        <v>52</v>
      </c>
      <c r="C42" s="57">
        <f>C6</f>
        <v>1859307356</v>
      </c>
      <c r="D42" s="57">
        <f t="shared" ref="D42:E42" si="6">D6</f>
        <v>503538576</v>
      </c>
      <c r="E42" s="57">
        <f t="shared" si="6"/>
        <v>410912210</v>
      </c>
      <c r="F42" s="58">
        <f t="shared" si="3"/>
        <v>0.81604911636402611</v>
      </c>
      <c r="G42" s="57">
        <f t="shared" ref="G42:I42" si="7">G6</f>
        <v>141758890</v>
      </c>
      <c r="H42" s="57">
        <f t="shared" si="7"/>
        <v>7241246</v>
      </c>
      <c r="I42" s="57">
        <f t="shared" si="7"/>
        <v>3849751</v>
      </c>
      <c r="J42" s="59">
        <f t="shared" si="5"/>
        <v>0.53164206822969418</v>
      </c>
      <c r="K42" s="47"/>
    </row>
    <row r="44" spans="1:11" x14ac:dyDescent="0.25">
      <c r="G44" s="60">
        <f>G42-141758890</f>
        <v>0</v>
      </c>
    </row>
    <row r="45" spans="1:11" x14ac:dyDescent="0.25">
      <c r="H45" s="60">
        <f>E42+I42</f>
        <v>414761961</v>
      </c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view="pageBreakPreview" zoomScale="160" zoomScaleNormal="124" zoomScaleSheetLayoutView="160" workbookViewId="0">
      <selection activeCell="B1" sqref="B1:I1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33" customHeight="1" x14ac:dyDescent="0.25">
      <c r="A1" s="1"/>
      <c r="B1" s="99" t="s">
        <v>59</v>
      </c>
      <c r="C1" s="83"/>
      <c r="D1" s="83"/>
      <c r="E1" s="83"/>
      <c r="F1" s="83"/>
      <c r="G1" s="83"/>
      <c r="H1" s="83"/>
      <c r="I1" s="83"/>
      <c r="J1" s="33"/>
      <c r="K1" s="33"/>
    </row>
    <row r="2" spans="1:11" ht="15.75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1859307356</v>
      </c>
      <c r="D6" s="37">
        <f t="shared" ref="D6:E6" si="0">D7</f>
        <v>355132700</v>
      </c>
      <c r="E6" s="37">
        <f t="shared" si="0"/>
        <v>232348560.16000003</v>
      </c>
      <c r="F6" s="48">
        <f>E6/D6</f>
        <v>0.65425842272480128</v>
      </c>
      <c r="G6" s="37">
        <f>G7</f>
        <v>141758890</v>
      </c>
      <c r="H6" s="37">
        <f t="shared" ref="H6:I6" si="1">H7</f>
        <v>3419300</v>
      </c>
      <c r="I6" s="37">
        <f t="shared" si="1"/>
        <v>2830034</v>
      </c>
      <c r="J6" s="48">
        <f>I6/H6</f>
        <v>0.82766472669844704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SUM(C8:C41)</f>
        <v>1859307356</v>
      </c>
      <c r="D7" s="38">
        <f t="shared" ref="D7:E7" si="2">SUM(D8:D41)</f>
        <v>355132700</v>
      </c>
      <c r="E7" s="38">
        <f t="shared" si="2"/>
        <v>232348560.16000003</v>
      </c>
      <c r="F7" s="48">
        <f t="shared" ref="F7:F42" si="3">E7/D7</f>
        <v>0.65425842272480128</v>
      </c>
      <c r="G7" s="38">
        <f>SUM(G8:G41)</f>
        <v>141758890</v>
      </c>
      <c r="H7" s="38">
        <f>SUM(H8:H41)</f>
        <v>3419300</v>
      </c>
      <c r="I7" s="38">
        <f t="shared" ref="I7" si="4">SUM(I8:I41)</f>
        <v>2830034</v>
      </c>
      <c r="J7" s="48">
        <f t="shared" ref="J7:J42" si="5">I7/H7</f>
        <v>0.82766472669844704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92688500</v>
      </c>
      <c r="D8" s="39">
        <v>21666000</v>
      </c>
      <c r="E8" s="39">
        <v>17171878.780000001</v>
      </c>
      <c r="F8" s="48">
        <f t="shared" si="3"/>
        <v>0.79257263823502266</v>
      </c>
      <c r="G8" s="38">
        <v>1576400</v>
      </c>
      <c r="H8" s="39">
        <v>0</v>
      </c>
      <c r="I8" s="39">
        <v>0</v>
      </c>
      <c r="J8" s="48" t="e">
        <f t="shared" si="5"/>
        <v>#DIV/0!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494803800</v>
      </c>
      <c r="D9" s="39">
        <v>103741000</v>
      </c>
      <c r="E9" s="39">
        <v>61827340.579999998</v>
      </c>
      <c r="F9" s="48">
        <f t="shared" si="3"/>
        <v>0.5959778735504766</v>
      </c>
      <c r="G9" s="38">
        <f>20400000+55260+199488+427759</f>
        <v>21082507</v>
      </c>
      <c r="H9" s="39">
        <v>0</v>
      </c>
      <c r="I9" s="39">
        <v>0</v>
      </c>
      <c r="J9" s="48" t="e">
        <f t="shared" si="5"/>
        <v>#DIV/0!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912348116</v>
      </c>
      <c r="D10" s="39">
        <v>166495800</v>
      </c>
      <c r="E10" s="39">
        <v>108895883.42</v>
      </c>
      <c r="F10" s="48">
        <f t="shared" si="3"/>
        <v>0.65404582830317648</v>
      </c>
      <c r="G10" s="38">
        <v>27648555</v>
      </c>
      <c r="H10" s="39">
        <v>0</v>
      </c>
      <c r="I10" s="39">
        <v>0</v>
      </c>
      <c r="J10" s="48" t="e">
        <f t="shared" si="5"/>
        <v>#DIV/0!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593000</v>
      </c>
      <c r="E11" s="39">
        <v>286449.39</v>
      </c>
      <c r="F11" s="48">
        <f t="shared" si="3"/>
        <v>0.48305124789207421</v>
      </c>
      <c r="G11" s="40"/>
      <c r="H11" s="41"/>
      <c r="I11" s="41"/>
      <c r="J11" s="48"/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3721500</v>
      </c>
      <c r="E12" s="39">
        <v>3069617.4</v>
      </c>
      <c r="F12" s="48">
        <f t="shared" si="3"/>
        <v>0.82483337363966136</v>
      </c>
      <c r="G12" s="38">
        <v>2078994</v>
      </c>
      <c r="H12" s="39">
        <v>0</v>
      </c>
      <c r="I12" s="39">
        <v>0</v>
      </c>
      <c r="J12" s="48" t="e">
        <f t="shared" si="5"/>
        <v>#DIV/0!</v>
      </c>
      <c r="K12" s="45"/>
    </row>
    <row r="13" spans="1:11" ht="78.75" customHeight="1" x14ac:dyDescent="0.25">
      <c r="A13" s="18">
        <v>4311060</v>
      </c>
      <c r="B13" s="13" t="s">
        <v>22</v>
      </c>
      <c r="C13" s="40"/>
      <c r="D13" s="41"/>
      <c r="E13" s="41"/>
      <c r="F13" s="48" t="e">
        <f t="shared" si="3"/>
        <v>#DIV/0!</v>
      </c>
      <c r="G13" s="38">
        <v>125000</v>
      </c>
      <c r="H13" s="39">
        <v>0</v>
      </c>
      <c r="I13" s="39">
        <v>0</v>
      </c>
      <c r="J13" s="48" t="e">
        <f t="shared" si="5"/>
        <v>#DIV/0!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10842400</v>
      </c>
      <c r="E14" s="39">
        <v>7917059.2800000003</v>
      </c>
      <c r="F14" s="48">
        <f t="shared" si="3"/>
        <v>0.73019435549324874</v>
      </c>
      <c r="G14" s="38">
        <v>398184</v>
      </c>
      <c r="H14" s="39">
        <v>0</v>
      </c>
      <c r="I14" s="39">
        <v>0</v>
      </c>
      <c r="J14" s="48" t="e">
        <f t="shared" si="5"/>
        <v>#DIV/0!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f>6561200+1044100</f>
        <v>7605300</v>
      </c>
      <c r="E15" s="39">
        <v>4040880.66</v>
      </c>
      <c r="F15" s="48">
        <f t="shared" si="3"/>
        <v>0.53132429489960953</v>
      </c>
      <c r="G15" s="38">
        <v>6115184</v>
      </c>
      <c r="H15" s="39">
        <v>270000</v>
      </c>
      <c r="I15" s="39">
        <v>0</v>
      </c>
      <c r="J15" s="48">
        <f t="shared" si="5"/>
        <v>0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9957000</v>
      </c>
      <c r="E16" s="39">
        <v>9208371.1799999997</v>
      </c>
      <c r="F16" s="48">
        <f t="shared" si="3"/>
        <v>0.924813817414884</v>
      </c>
      <c r="G16" s="38"/>
      <c r="H16" s="39"/>
      <c r="I16" s="39"/>
      <c r="J16" s="48"/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1191600</v>
      </c>
      <c r="E17" s="39">
        <v>654644.06000000006</v>
      </c>
      <c r="F17" s="48">
        <f t="shared" si="3"/>
        <v>0.54938239342061101</v>
      </c>
      <c r="G17" s="38"/>
      <c r="H17" s="39"/>
      <c r="I17" s="39"/>
      <c r="J17" s="48"/>
      <c r="K17" s="45"/>
    </row>
    <row r="18" spans="1:11" ht="22.5" x14ac:dyDescent="0.25">
      <c r="A18" s="18">
        <v>4311161</v>
      </c>
      <c r="B18" s="13" t="s">
        <v>27</v>
      </c>
      <c r="C18" s="38">
        <v>26208500</v>
      </c>
      <c r="D18" s="39">
        <v>4280200</v>
      </c>
      <c r="E18" s="39">
        <v>1478328.2</v>
      </c>
      <c r="F18" s="48">
        <f t="shared" si="3"/>
        <v>0.34538764543712908</v>
      </c>
      <c r="G18" s="38"/>
      <c r="H18" s="39"/>
      <c r="I18" s="39"/>
      <c r="J18" s="48" t="e">
        <f t="shared" si="5"/>
        <v>#DIV/0!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0</v>
      </c>
      <c r="E19" s="41">
        <v>0</v>
      </c>
      <c r="F19" s="48" t="e">
        <f t="shared" si="3"/>
        <v>#DIV/0!</v>
      </c>
      <c r="G19" s="40"/>
      <c r="H19" s="41"/>
      <c r="I19" s="41"/>
      <c r="J19" s="48"/>
      <c r="K19" s="46"/>
    </row>
    <row r="20" spans="1:11" ht="67.5" x14ac:dyDescent="0.25">
      <c r="A20" s="18">
        <v>4313104</v>
      </c>
      <c r="B20" s="13" t="s">
        <v>29</v>
      </c>
      <c r="C20" s="38">
        <v>22430100</v>
      </c>
      <c r="D20" s="39">
        <v>3695400</v>
      </c>
      <c r="E20" s="39">
        <v>2989904.76</v>
      </c>
      <c r="F20" s="48">
        <f t="shared" si="3"/>
        <v>0.80908826108134435</v>
      </c>
      <c r="G20" s="40"/>
      <c r="H20" s="41"/>
      <c r="I20" s="41"/>
      <c r="J20" s="48"/>
      <c r="K20" s="46"/>
    </row>
    <row r="21" spans="1:11" ht="33.75" x14ac:dyDescent="0.25">
      <c r="A21" s="18">
        <v>4313105</v>
      </c>
      <c r="B21" s="13" t="s">
        <v>30</v>
      </c>
      <c r="C21" s="38">
        <v>11013100</v>
      </c>
      <c r="D21" s="39">
        <v>1562700</v>
      </c>
      <c r="E21" s="39">
        <v>673874.33</v>
      </c>
      <c r="F21" s="48">
        <f t="shared" si="3"/>
        <v>0.43122437448006651</v>
      </c>
      <c r="G21" s="38">
        <v>1500000</v>
      </c>
      <c r="H21" s="39">
        <v>50000</v>
      </c>
      <c r="I21" s="39">
        <v>0</v>
      </c>
      <c r="J21" s="48">
        <f t="shared" si="5"/>
        <v>0</v>
      </c>
      <c r="K21" s="46"/>
    </row>
    <row r="22" spans="1:11" ht="33.75" x14ac:dyDescent="0.25">
      <c r="A22" s="18">
        <v>4313121</v>
      </c>
      <c r="B22" s="13" t="s">
        <v>31</v>
      </c>
      <c r="C22" s="38">
        <v>4304800</v>
      </c>
      <c r="D22" s="39">
        <v>743300</v>
      </c>
      <c r="E22" s="39">
        <v>701588.14</v>
      </c>
      <c r="F22" s="48">
        <f t="shared" si="3"/>
        <v>0.94388287367146506</v>
      </c>
      <c r="G22" s="38">
        <v>61500</v>
      </c>
      <c r="H22" s="39">
        <v>0</v>
      </c>
      <c r="I22" s="39">
        <v>0</v>
      </c>
      <c r="J22" s="48" t="e">
        <f t="shared" si="5"/>
        <v>#DIV/0!</v>
      </c>
      <c r="K22" s="46"/>
    </row>
    <row r="23" spans="1:11" ht="22.5" x14ac:dyDescent="0.25">
      <c r="A23" s="18">
        <v>4313123</v>
      </c>
      <c r="B23" s="13" t="s">
        <v>32</v>
      </c>
      <c r="C23" s="38">
        <v>20000</v>
      </c>
      <c r="D23" s="39">
        <v>8000</v>
      </c>
      <c r="E23" s="41">
        <v>0</v>
      </c>
      <c r="F23" s="48">
        <f t="shared" si="3"/>
        <v>0</v>
      </c>
      <c r="G23" s="40"/>
      <c r="H23" s="39">
        <v>0</v>
      </c>
      <c r="I23" s="39">
        <v>0</v>
      </c>
      <c r="J23" s="48"/>
      <c r="K23" s="46"/>
    </row>
    <row r="24" spans="1:11" ht="22.5" x14ac:dyDescent="0.25">
      <c r="A24" s="18">
        <v>4313132</v>
      </c>
      <c r="B24" s="13" t="s">
        <v>33</v>
      </c>
      <c r="C24" s="38">
        <v>11508700</v>
      </c>
      <c r="D24" s="39">
        <v>2126000</v>
      </c>
      <c r="E24" s="39">
        <v>1708472.6</v>
      </c>
      <c r="F24" s="48">
        <f t="shared" si="3"/>
        <v>0.80360893697083735</v>
      </c>
      <c r="G24" s="38">
        <v>432998</v>
      </c>
      <c r="H24" s="39">
        <v>0</v>
      </c>
      <c r="I24" s="39">
        <v>0</v>
      </c>
      <c r="J24" s="48" t="e">
        <f t="shared" si="5"/>
        <v>#DIV/0!</v>
      </c>
      <c r="K24" s="45"/>
    </row>
    <row r="25" spans="1:11" ht="22.5" x14ac:dyDescent="0.25">
      <c r="A25" s="18">
        <v>4313133</v>
      </c>
      <c r="B25" s="13" t="s">
        <v>34</v>
      </c>
      <c r="C25" s="38">
        <v>15000</v>
      </c>
      <c r="D25" s="39">
        <v>0</v>
      </c>
      <c r="E25" s="41">
        <v>0</v>
      </c>
      <c r="F25" s="48" t="e">
        <f t="shared" si="3"/>
        <v>#DIV/0!</v>
      </c>
      <c r="G25" s="40"/>
      <c r="H25" s="41"/>
      <c r="I25" s="41"/>
      <c r="J25" s="48"/>
      <c r="K25" s="46"/>
    </row>
    <row r="26" spans="1:11" ht="56.25" x14ac:dyDescent="0.25">
      <c r="A26" s="18">
        <v>4313192</v>
      </c>
      <c r="B26" s="13" t="s">
        <v>35</v>
      </c>
      <c r="C26" s="38">
        <v>500000</v>
      </c>
      <c r="D26" s="39">
        <v>50000</v>
      </c>
      <c r="E26" s="41">
        <v>0</v>
      </c>
      <c r="F26" s="48">
        <f t="shared" si="3"/>
        <v>0</v>
      </c>
      <c r="G26" s="40"/>
      <c r="H26" s="41"/>
      <c r="I26" s="41"/>
      <c r="J26" s="48"/>
      <c r="K26" s="46"/>
    </row>
    <row r="27" spans="1:11" ht="22.5" x14ac:dyDescent="0.25">
      <c r="A27" s="18">
        <v>4313210</v>
      </c>
      <c r="B27" s="13" t="s">
        <v>36</v>
      </c>
      <c r="C27" s="38">
        <v>25000</v>
      </c>
      <c r="D27" s="39">
        <v>0</v>
      </c>
      <c r="E27" s="41">
        <v>0</v>
      </c>
      <c r="F27" s="48" t="e">
        <f t="shared" si="3"/>
        <v>#DIV/0!</v>
      </c>
      <c r="G27" s="40"/>
      <c r="H27" s="41"/>
      <c r="I27" s="41"/>
      <c r="J27" s="48"/>
      <c r="K27" s="46"/>
    </row>
    <row r="28" spans="1:11" ht="33.75" x14ac:dyDescent="0.25">
      <c r="A28" s="18">
        <v>4313242</v>
      </c>
      <c r="B28" s="13" t="s">
        <v>37</v>
      </c>
      <c r="C28" s="38">
        <v>6175500</v>
      </c>
      <c r="D28" s="39">
        <v>883200</v>
      </c>
      <c r="E28" s="39">
        <v>112596.15</v>
      </c>
      <c r="F28" s="48">
        <f t="shared" si="3"/>
        <v>0.12748658288043477</v>
      </c>
      <c r="G28" s="40"/>
      <c r="H28" s="41"/>
      <c r="I28" s="41"/>
      <c r="J28" s="48"/>
      <c r="K28" s="46"/>
    </row>
    <row r="29" spans="1:11" x14ac:dyDescent="0.25">
      <c r="A29" s="18">
        <v>4314010</v>
      </c>
      <c r="B29" s="13" t="s">
        <v>38</v>
      </c>
      <c r="C29" s="38">
        <v>1587800</v>
      </c>
      <c r="D29" s="39">
        <v>255000</v>
      </c>
      <c r="E29" s="41">
        <v>254149.05</v>
      </c>
      <c r="F29" s="48">
        <f t="shared" si="3"/>
        <v>0.99666294117647058</v>
      </c>
      <c r="G29" s="40"/>
      <c r="H29" s="41"/>
      <c r="I29" s="41"/>
      <c r="J29" s="48"/>
      <c r="K29" s="46"/>
    </row>
    <row r="30" spans="1:11" ht="22.5" x14ac:dyDescent="0.25">
      <c r="A30" s="18">
        <v>4314030</v>
      </c>
      <c r="B30" s="13" t="s">
        <v>39</v>
      </c>
      <c r="C30" s="38">
        <v>20065300</v>
      </c>
      <c r="D30" s="39">
        <v>3447600</v>
      </c>
      <c r="E30" s="39">
        <v>2763656.34</v>
      </c>
      <c r="F30" s="48">
        <f t="shared" si="3"/>
        <v>0.80161745562130171</v>
      </c>
      <c r="G30" s="38">
        <v>800000</v>
      </c>
      <c r="H30" s="39">
        <v>0</v>
      </c>
      <c r="I30" s="39">
        <v>0</v>
      </c>
      <c r="J30" s="48" t="e">
        <f t="shared" si="5"/>
        <v>#DIV/0!</v>
      </c>
      <c r="K30" s="45"/>
    </row>
    <row r="31" spans="1:11" ht="45" x14ac:dyDescent="0.25">
      <c r="A31" s="18">
        <v>4314060</v>
      </c>
      <c r="B31" s="13" t="s">
        <v>40</v>
      </c>
      <c r="C31" s="38">
        <v>4330000</v>
      </c>
      <c r="D31" s="39">
        <v>763900</v>
      </c>
      <c r="E31" s="39">
        <v>483234.61</v>
      </c>
      <c r="F31" s="48">
        <f t="shared" si="3"/>
        <v>0.63258883361696561</v>
      </c>
      <c r="G31" s="38"/>
      <c r="H31" s="39"/>
      <c r="I31" s="39"/>
      <c r="J31" s="48"/>
      <c r="K31" s="45"/>
    </row>
    <row r="32" spans="1:11" ht="33.75" x14ac:dyDescent="0.25">
      <c r="A32" s="18">
        <v>4314081</v>
      </c>
      <c r="B32" s="13" t="s">
        <v>41</v>
      </c>
      <c r="C32" s="38">
        <v>1735800</v>
      </c>
      <c r="D32" s="39">
        <v>318700</v>
      </c>
      <c r="E32" s="39">
        <v>226263.59</v>
      </c>
      <c r="F32" s="48">
        <f t="shared" si="3"/>
        <v>0.70995792281142134</v>
      </c>
      <c r="G32" s="40"/>
      <c r="H32" s="41"/>
      <c r="I32" s="41"/>
      <c r="J32" s="48"/>
      <c r="K32" s="46"/>
    </row>
    <row r="33" spans="1:11" ht="22.5" x14ac:dyDescent="0.25">
      <c r="A33" s="18">
        <v>4314082</v>
      </c>
      <c r="B33" s="13" t="s">
        <v>42</v>
      </c>
      <c r="C33" s="38">
        <v>416000</v>
      </c>
      <c r="D33" s="39">
        <v>0</v>
      </c>
      <c r="E33" s="41">
        <v>0</v>
      </c>
      <c r="F33" s="48" t="e">
        <f t="shared" si="3"/>
        <v>#DIV/0!</v>
      </c>
      <c r="G33" s="40"/>
      <c r="H33" s="41"/>
      <c r="I33" s="41"/>
      <c r="J33" s="48"/>
      <c r="K33" s="46"/>
    </row>
    <row r="34" spans="1:11" ht="45" x14ac:dyDescent="0.25">
      <c r="A34" s="18">
        <v>4315031</v>
      </c>
      <c r="B34" s="13" t="s">
        <v>43</v>
      </c>
      <c r="C34" s="38">
        <v>23446800</v>
      </c>
      <c r="D34" s="39">
        <v>3639700</v>
      </c>
      <c r="E34" s="39">
        <v>2997294.52</v>
      </c>
      <c r="F34" s="48">
        <f t="shared" si="3"/>
        <v>0.82350043135423245</v>
      </c>
      <c r="G34" s="38"/>
      <c r="H34" s="39"/>
      <c r="I34" s="39"/>
      <c r="J34" s="48"/>
      <c r="K34" s="45"/>
    </row>
    <row r="35" spans="1:11" ht="67.5" x14ac:dyDescent="0.25">
      <c r="A35" s="18">
        <v>4315061</v>
      </c>
      <c r="B35" s="13" t="s">
        <v>44</v>
      </c>
      <c r="C35" s="38">
        <v>80000</v>
      </c>
      <c r="D35" s="39">
        <v>20000</v>
      </c>
      <c r="E35" s="41">
        <v>17599</v>
      </c>
      <c r="F35" s="48">
        <f t="shared" si="3"/>
        <v>0.87995000000000001</v>
      </c>
      <c r="G35" s="40"/>
      <c r="H35" s="41"/>
      <c r="I35" s="41"/>
      <c r="J35" s="48"/>
      <c r="K35" s="46"/>
    </row>
    <row r="36" spans="1:11" ht="33.75" x14ac:dyDescent="0.25">
      <c r="A36" s="18">
        <v>4316011</v>
      </c>
      <c r="B36" s="13" t="s">
        <v>45</v>
      </c>
      <c r="C36" s="40"/>
      <c r="D36" s="41"/>
      <c r="E36" s="41"/>
      <c r="F36" s="48"/>
      <c r="G36" s="38">
        <v>61599568</v>
      </c>
      <c r="H36" s="39">
        <v>0</v>
      </c>
      <c r="I36" s="39">
        <v>0</v>
      </c>
      <c r="J36" s="48" t="e">
        <f t="shared" si="5"/>
        <v>#DIV/0!</v>
      </c>
      <c r="K36" s="46"/>
    </row>
    <row r="37" spans="1:11" ht="22.5" x14ac:dyDescent="0.25">
      <c r="A37" s="18">
        <v>4316030</v>
      </c>
      <c r="B37" s="13" t="s">
        <v>46</v>
      </c>
      <c r="C37" s="38">
        <v>48173100</v>
      </c>
      <c r="D37" s="41">
        <v>7525400</v>
      </c>
      <c r="E37" s="41">
        <v>4869474.12</v>
      </c>
      <c r="F37" s="48">
        <f t="shared" si="3"/>
        <v>0.64707179950567417</v>
      </c>
      <c r="G37" s="40"/>
      <c r="H37" s="41"/>
      <c r="I37" s="41"/>
      <c r="J37" s="48" t="e">
        <f t="shared" si="5"/>
        <v>#DIV/0!</v>
      </c>
      <c r="K37" s="46"/>
    </row>
    <row r="38" spans="1:11" ht="22.5" x14ac:dyDescent="0.25">
      <c r="A38" s="18">
        <v>4317310</v>
      </c>
      <c r="B38" s="13" t="s">
        <v>47</v>
      </c>
      <c r="C38" s="40"/>
      <c r="D38" s="41"/>
      <c r="E38" s="41"/>
      <c r="F38" s="48"/>
      <c r="G38" s="38">
        <v>1400000</v>
      </c>
      <c r="H38" s="39">
        <v>0</v>
      </c>
      <c r="I38" s="39">
        <v>0</v>
      </c>
      <c r="J38" s="48" t="e">
        <f t="shared" si="5"/>
        <v>#DIV/0!</v>
      </c>
      <c r="K38" s="46"/>
    </row>
    <row r="39" spans="1:11" ht="22.5" x14ac:dyDescent="0.25">
      <c r="A39" s="18">
        <v>4317321</v>
      </c>
      <c r="B39" s="13" t="s">
        <v>48</v>
      </c>
      <c r="C39" s="40"/>
      <c r="D39" s="41"/>
      <c r="E39" s="41"/>
      <c r="F39" s="48"/>
      <c r="G39" s="38">
        <v>5000000</v>
      </c>
      <c r="H39" s="39">
        <v>0</v>
      </c>
      <c r="I39" s="39">
        <v>0</v>
      </c>
      <c r="J39" s="48" t="e">
        <f t="shared" si="5"/>
        <v>#DIV/0!</v>
      </c>
      <c r="K39" s="46"/>
    </row>
    <row r="40" spans="1:11" ht="22.5" x14ac:dyDescent="0.25">
      <c r="A40" s="18">
        <v>4317324</v>
      </c>
      <c r="B40" s="13" t="s">
        <v>49</v>
      </c>
      <c r="C40" s="40"/>
      <c r="D40" s="41"/>
      <c r="E40" s="41"/>
      <c r="F40" s="48"/>
      <c r="G40" s="38">
        <v>700000</v>
      </c>
      <c r="H40" s="39">
        <v>0</v>
      </c>
      <c r="I40" s="39">
        <v>0</v>
      </c>
      <c r="J40" s="48" t="e">
        <f t="shared" si="5"/>
        <v>#DIV/0!</v>
      </c>
      <c r="K40" s="46"/>
    </row>
    <row r="41" spans="1:11" ht="135.75" thickBot="1" x14ac:dyDescent="0.3">
      <c r="A41" s="49">
        <v>4317691</v>
      </c>
      <c r="B41" s="50" t="s">
        <v>50</v>
      </c>
      <c r="C41" s="51"/>
      <c r="D41" s="52"/>
      <c r="E41" s="52"/>
      <c r="F41" s="53"/>
      <c r="G41" s="54">
        <v>11240000</v>
      </c>
      <c r="H41" s="52">
        <v>3099300</v>
      </c>
      <c r="I41" s="52">
        <v>2830034</v>
      </c>
      <c r="J41" s="53">
        <f t="shared" si="5"/>
        <v>0.91312038202174683</v>
      </c>
      <c r="K41" s="46"/>
    </row>
    <row r="42" spans="1:11" ht="15.75" thickBot="1" x14ac:dyDescent="0.3">
      <c r="A42" s="55" t="s">
        <v>51</v>
      </c>
      <c r="B42" s="56" t="s">
        <v>52</v>
      </c>
      <c r="C42" s="57">
        <f>C6</f>
        <v>1859307356</v>
      </c>
      <c r="D42" s="57">
        <f t="shared" ref="D42:E42" si="6">D6</f>
        <v>355132700</v>
      </c>
      <c r="E42" s="57">
        <f t="shared" si="6"/>
        <v>232348560.16000003</v>
      </c>
      <c r="F42" s="58">
        <f t="shared" si="3"/>
        <v>0.65425842272480128</v>
      </c>
      <c r="G42" s="57">
        <f t="shared" ref="G42:I42" si="7">G6</f>
        <v>141758890</v>
      </c>
      <c r="H42" s="57">
        <f t="shared" si="7"/>
        <v>3419300</v>
      </c>
      <c r="I42" s="57">
        <f t="shared" si="7"/>
        <v>2830034</v>
      </c>
      <c r="J42" s="59">
        <f t="shared" si="5"/>
        <v>0.82766472669844704</v>
      </c>
      <c r="K42" s="47"/>
    </row>
    <row r="44" spans="1:11" x14ac:dyDescent="0.25">
      <c r="G44" s="60">
        <f>G42-141758890</f>
        <v>0</v>
      </c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view="pageBreakPreview" zoomScale="160" zoomScaleNormal="124" zoomScaleSheetLayoutView="160" workbookViewId="0">
      <selection activeCell="C10" sqref="C10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33" customHeight="1" x14ac:dyDescent="0.25">
      <c r="A1" s="1"/>
      <c r="B1" s="99" t="s">
        <v>58</v>
      </c>
      <c r="C1" s="83"/>
      <c r="D1" s="83"/>
      <c r="E1" s="83"/>
      <c r="F1" s="83"/>
      <c r="G1" s="83"/>
      <c r="H1" s="83"/>
      <c r="I1" s="83"/>
      <c r="J1" s="32"/>
      <c r="K1" s="32"/>
    </row>
    <row r="2" spans="1:11" ht="15.75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1859307356</v>
      </c>
      <c r="D6" s="37">
        <f t="shared" ref="D6:E6" si="0">D7</f>
        <v>194903800</v>
      </c>
      <c r="E6" s="37">
        <f t="shared" si="0"/>
        <v>103021289</v>
      </c>
      <c r="F6" s="48">
        <f>E6/D6</f>
        <v>0.52857506626345918</v>
      </c>
      <c r="G6" s="37">
        <f>G7</f>
        <v>141758890</v>
      </c>
      <c r="H6" s="37">
        <f t="shared" ref="H6:I6" si="1">H7</f>
        <v>2065300</v>
      </c>
      <c r="I6" s="37">
        <f t="shared" si="1"/>
        <v>0</v>
      </c>
      <c r="J6" s="48">
        <f>I6/H6</f>
        <v>0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SUM(C8:C41)</f>
        <v>1859307356</v>
      </c>
      <c r="D7" s="38">
        <f t="shared" ref="D7:E7" si="2">SUM(D8:D41)</f>
        <v>194903800</v>
      </c>
      <c r="E7" s="38">
        <f t="shared" si="2"/>
        <v>103021289</v>
      </c>
      <c r="F7" s="48">
        <f t="shared" ref="F7:F42" si="3">E7/D7</f>
        <v>0.52857506626345918</v>
      </c>
      <c r="G7" s="38">
        <f>SUM(G8:G41)</f>
        <v>141758890</v>
      </c>
      <c r="H7" s="38">
        <f>SUM(H8:H41)</f>
        <v>2065300</v>
      </c>
      <c r="I7" s="38">
        <f t="shared" ref="I7" si="4">SUM(I8:I41)</f>
        <v>0</v>
      </c>
      <c r="J7" s="48">
        <f t="shared" ref="J7:J42" si="5">I7/H7</f>
        <v>0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92688500</v>
      </c>
      <c r="D8" s="39">
        <v>11750000</v>
      </c>
      <c r="E8" s="39">
        <v>7433245</v>
      </c>
      <c r="F8" s="48">
        <f t="shared" si="3"/>
        <v>0.63261659574468088</v>
      </c>
      <c r="G8" s="38">
        <v>1576400</v>
      </c>
      <c r="H8" s="39">
        <v>0</v>
      </c>
      <c r="I8" s="39">
        <v>0</v>
      </c>
      <c r="J8" s="48" t="e">
        <f t="shared" si="5"/>
        <v>#DIV/0!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494803800</v>
      </c>
      <c r="D9" s="39">
        <v>58643000</v>
      </c>
      <c r="E9" s="39">
        <v>28705156</v>
      </c>
      <c r="F9" s="48">
        <f t="shared" si="3"/>
        <v>0.48948989649233499</v>
      </c>
      <c r="G9" s="38">
        <f>20400000+55260+199488+427759</f>
        <v>21082507</v>
      </c>
      <c r="H9" s="39">
        <v>0</v>
      </c>
      <c r="I9" s="39">
        <v>0</v>
      </c>
      <c r="J9" s="48" t="e">
        <f t="shared" si="5"/>
        <v>#DIV/0!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912348116</v>
      </c>
      <c r="D10" s="39">
        <f>91655000</f>
        <v>91655000</v>
      </c>
      <c r="E10" s="39">
        <v>44222784</v>
      </c>
      <c r="F10" s="48">
        <f t="shared" si="3"/>
        <v>0.482491778953685</v>
      </c>
      <c r="G10" s="38">
        <v>27648555</v>
      </c>
      <c r="H10" s="39">
        <v>0</v>
      </c>
      <c r="I10" s="39">
        <v>0</v>
      </c>
      <c r="J10" s="48" t="e">
        <f t="shared" si="5"/>
        <v>#DIV/0!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281700</v>
      </c>
      <c r="E11" s="39">
        <v>70479</v>
      </c>
      <c r="F11" s="48">
        <f t="shared" si="3"/>
        <v>0.25019169329073482</v>
      </c>
      <c r="G11" s="40"/>
      <c r="H11" s="41"/>
      <c r="I11" s="41"/>
      <c r="J11" s="48"/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2588400</v>
      </c>
      <c r="E12" s="39">
        <v>2023901</v>
      </c>
      <c r="F12" s="48">
        <f t="shared" si="3"/>
        <v>0.78191199196414773</v>
      </c>
      <c r="G12" s="38">
        <v>2078994</v>
      </c>
      <c r="H12" s="39">
        <v>0</v>
      </c>
      <c r="I12" s="39">
        <v>0</v>
      </c>
      <c r="J12" s="48" t="e">
        <f t="shared" si="5"/>
        <v>#DIV/0!</v>
      </c>
      <c r="K12" s="45"/>
    </row>
    <row r="13" spans="1:11" ht="78.75" customHeight="1" x14ac:dyDescent="0.25">
      <c r="A13" s="18">
        <v>4311060</v>
      </c>
      <c r="B13" s="13" t="s">
        <v>22</v>
      </c>
      <c r="C13" s="40"/>
      <c r="D13" s="41"/>
      <c r="E13" s="41"/>
      <c r="F13" s="48" t="e">
        <f t="shared" si="3"/>
        <v>#DIV/0!</v>
      </c>
      <c r="G13" s="38">
        <v>125000</v>
      </c>
      <c r="H13" s="39">
        <v>0</v>
      </c>
      <c r="I13" s="39">
        <v>0</v>
      </c>
      <c r="J13" s="48" t="e">
        <f t="shared" si="5"/>
        <v>#DIV/0!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6659300</v>
      </c>
      <c r="E14" s="39">
        <v>4441312</v>
      </c>
      <c r="F14" s="48">
        <f t="shared" si="3"/>
        <v>0.66693376180679653</v>
      </c>
      <c r="G14" s="38">
        <v>398184</v>
      </c>
      <c r="H14" s="39">
        <v>0</v>
      </c>
      <c r="I14" s="39">
        <v>0</v>
      </c>
      <c r="J14" s="48" t="e">
        <f t="shared" si="5"/>
        <v>#DIV/0!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3354000</v>
      </c>
      <c r="E15" s="39">
        <v>1749231</v>
      </c>
      <c r="F15" s="48">
        <f t="shared" si="3"/>
        <v>0.52153577817531305</v>
      </c>
      <c r="G15" s="38">
        <v>6115184</v>
      </c>
      <c r="H15" s="39">
        <v>0</v>
      </c>
      <c r="I15" s="39">
        <v>0</v>
      </c>
      <c r="J15" s="48" t="e">
        <f t="shared" si="5"/>
        <v>#DIV/0!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4965300</v>
      </c>
      <c r="E16" s="39">
        <v>4509702</v>
      </c>
      <c r="F16" s="48">
        <f t="shared" si="3"/>
        <v>0.90824361065796633</v>
      </c>
      <c r="G16" s="38"/>
      <c r="H16" s="39"/>
      <c r="I16" s="39"/>
      <c r="J16" s="48"/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551600</v>
      </c>
      <c r="E17" s="39">
        <v>178362</v>
      </c>
      <c r="F17" s="48">
        <f t="shared" si="3"/>
        <v>0.32335387962291517</v>
      </c>
      <c r="G17" s="38"/>
      <c r="H17" s="39"/>
      <c r="I17" s="39"/>
      <c r="J17" s="48"/>
      <c r="K17" s="45"/>
    </row>
    <row r="18" spans="1:11" ht="22.5" x14ac:dyDescent="0.25">
      <c r="A18" s="18">
        <v>4311161</v>
      </c>
      <c r="B18" s="13" t="s">
        <v>27</v>
      </c>
      <c r="C18" s="38">
        <v>26208500</v>
      </c>
      <c r="D18" s="39">
        <v>1856700</v>
      </c>
      <c r="E18" s="39">
        <v>261072</v>
      </c>
      <c r="F18" s="48">
        <f t="shared" si="3"/>
        <v>0.14061076102762968</v>
      </c>
      <c r="G18" s="38"/>
      <c r="H18" s="39"/>
      <c r="I18" s="39"/>
      <c r="J18" s="48" t="e">
        <f t="shared" si="5"/>
        <v>#DIV/0!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0</v>
      </c>
      <c r="E19" s="41">
        <v>0</v>
      </c>
      <c r="F19" s="48" t="e">
        <f t="shared" si="3"/>
        <v>#DIV/0!</v>
      </c>
      <c r="G19" s="40"/>
      <c r="H19" s="41"/>
      <c r="I19" s="41"/>
      <c r="J19" s="48"/>
      <c r="K19" s="46"/>
    </row>
    <row r="20" spans="1:11" ht="67.5" x14ac:dyDescent="0.25">
      <c r="A20" s="18">
        <v>4313104</v>
      </c>
      <c r="B20" s="13" t="s">
        <v>29</v>
      </c>
      <c r="C20" s="38">
        <v>22430100</v>
      </c>
      <c r="D20" s="39">
        <v>1854700</v>
      </c>
      <c r="E20" s="39">
        <v>1224725</v>
      </c>
      <c r="F20" s="48">
        <f t="shared" si="3"/>
        <v>0.66033590338060066</v>
      </c>
      <c r="G20" s="40"/>
      <c r="H20" s="41"/>
      <c r="I20" s="41"/>
      <c r="J20" s="48"/>
      <c r="K20" s="46"/>
    </row>
    <row r="21" spans="1:11" ht="33.75" x14ac:dyDescent="0.25">
      <c r="A21" s="18">
        <v>4313105</v>
      </c>
      <c r="B21" s="13" t="s">
        <v>30</v>
      </c>
      <c r="C21" s="38">
        <v>11013100</v>
      </c>
      <c r="D21" s="39">
        <v>700400</v>
      </c>
      <c r="E21" s="39">
        <v>236458</v>
      </c>
      <c r="F21" s="48">
        <f t="shared" si="3"/>
        <v>0.337604226156482</v>
      </c>
      <c r="G21" s="38">
        <v>1500000</v>
      </c>
      <c r="H21" s="39">
        <v>0</v>
      </c>
      <c r="I21" s="39">
        <v>0</v>
      </c>
      <c r="J21" s="48" t="e">
        <f t="shared" si="5"/>
        <v>#DIV/0!</v>
      </c>
      <c r="K21" s="46"/>
    </row>
    <row r="22" spans="1:11" ht="33.75" x14ac:dyDescent="0.25">
      <c r="A22" s="18">
        <v>4313121</v>
      </c>
      <c r="B22" s="13" t="s">
        <v>31</v>
      </c>
      <c r="C22" s="38">
        <v>4304800</v>
      </c>
      <c r="D22" s="39">
        <v>403800</v>
      </c>
      <c r="E22" s="39">
        <v>367118</v>
      </c>
      <c r="F22" s="48">
        <f t="shared" si="3"/>
        <v>0.90915799900941063</v>
      </c>
      <c r="G22" s="38">
        <v>61500</v>
      </c>
      <c r="H22" s="39">
        <v>0</v>
      </c>
      <c r="I22" s="39">
        <v>0</v>
      </c>
      <c r="J22" s="48" t="e">
        <f t="shared" si="5"/>
        <v>#DIV/0!</v>
      </c>
      <c r="K22" s="46"/>
    </row>
    <row r="23" spans="1:11" ht="22.5" x14ac:dyDescent="0.25">
      <c r="A23" s="18">
        <v>4313123</v>
      </c>
      <c r="B23" s="13" t="s">
        <v>32</v>
      </c>
      <c r="C23" s="38">
        <v>20000</v>
      </c>
      <c r="D23" s="39">
        <v>0</v>
      </c>
      <c r="E23" s="41">
        <v>0</v>
      </c>
      <c r="F23" s="48" t="e">
        <f t="shared" si="3"/>
        <v>#DIV/0!</v>
      </c>
      <c r="G23" s="40"/>
      <c r="H23" s="39">
        <v>0</v>
      </c>
      <c r="I23" s="39">
        <v>0</v>
      </c>
      <c r="J23" s="48"/>
      <c r="K23" s="46"/>
    </row>
    <row r="24" spans="1:11" ht="22.5" x14ac:dyDescent="0.25">
      <c r="A24" s="18">
        <v>4313132</v>
      </c>
      <c r="B24" s="13" t="s">
        <v>33</v>
      </c>
      <c r="C24" s="38">
        <v>11508700</v>
      </c>
      <c r="D24" s="39">
        <v>1114100</v>
      </c>
      <c r="E24" s="39">
        <v>846997</v>
      </c>
      <c r="F24" s="48">
        <f t="shared" si="3"/>
        <v>0.76025222152410021</v>
      </c>
      <c r="G24" s="38">
        <v>432998</v>
      </c>
      <c r="H24" s="39">
        <v>0</v>
      </c>
      <c r="I24" s="39">
        <v>0</v>
      </c>
      <c r="J24" s="48" t="e">
        <f t="shared" si="5"/>
        <v>#DIV/0!</v>
      </c>
      <c r="K24" s="45"/>
    </row>
    <row r="25" spans="1:11" ht="22.5" x14ac:dyDescent="0.25">
      <c r="A25" s="18">
        <v>4313133</v>
      </c>
      <c r="B25" s="13" t="s">
        <v>34</v>
      </c>
      <c r="C25" s="38">
        <v>15000</v>
      </c>
      <c r="D25" s="39">
        <v>0</v>
      </c>
      <c r="E25" s="41">
        <v>0</v>
      </c>
      <c r="F25" s="48" t="e">
        <f t="shared" si="3"/>
        <v>#DIV/0!</v>
      </c>
      <c r="G25" s="40"/>
      <c r="H25" s="41"/>
      <c r="I25" s="41"/>
      <c r="J25" s="48"/>
      <c r="K25" s="46"/>
    </row>
    <row r="26" spans="1:11" ht="56.25" x14ac:dyDescent="0.25">
      <c r="A26" s="18">
        <v>4313192</v>
      </c>
      <c r="B26" s="13" t="s">
        <v>35</v>
      </c>
      <c r="C26" s="38">
        <v>500000</v>
      </c>
      <c r="D26" s="39">
        <v>0</v>
      </c>
      <c r="E26" s="41">
        <v>0</v>
      </c>
      <c r="F26" s="48" t="e">
        <f t="shared" si="3"/>
        <v>#DIV/0!</v>
      </c>
      <c r="G26" s="40"/>
      <c r="H26" s="41"/>
      <c r="I26" s="41"/>
      <c r="J26" s="48"/>
      <c r="K26" s="46"/>
    </row>
    <row r="27" spans="1:11" ht="22.5" x14ac:dyDescent="0.25">
      <c r="A27" s="18">
        <v>4313210</v>
      </c>
      <c r="B27" s="13" t="s">
        <v>36</v>
      </c>
      <c r="C27" s="38">
        <v>25000</v>
      </c>
      <c r="D27" s="39">
        <v>0</v>
      </c>
      <c r="E27" s="41">
        <v>0</v>
      </c>
      <c r="F27" s="48" t="e">
        <f t="shared" si="3"/>
        <v>#DIV/0!</v>
      </c>
      <c r="G27" s="40"/>
      <c r="H27" s="41"/>
      <c r="I27" s="41"/>
      <c r="J27" s="48"/>
      <c r="K27" s="46"/>
    </row>
    <row r="28" spans="1:11" ht="33.75" x14ac:dyDescent="0.25">
      <c r="A28" s="18">
        <v>4313242</v>
      </c>
      <c r="B28" s="13" t="s">
        <v>37</v>
      </c>
      <c r="C28" s="38">
        <v>6175500</v>
      </c>
      <c r="D28" s="39">
        <v>426600</v>
      </c>
      <c r="E28" s="39">
        <v>54306</v>
      </c>
      <c r="F28" s="48">
        <f t="shared" si="3"/>
        <v>0.12729957805907172</v>
      </c>
      <c r="G28" s="40"/>
      <c r="H28" s="41"/>
      <c r="I28" s="41"/>
      <c r="J28" s="48"/>
      <c r="K28" s="46"/>
    </row>
    <row r="29" spans="1:11" x14ac:dyDescent="0.25">
      <c r="A29" s="18">
        <v>4314010</v>
      </c>
      <c r="B29" s="13" t="s">
        <v>38</v>
      </c>
      <c r="C29" s="38">
        <v>1587800</v>
      </c>
      <c r="D29" s="39">
        <v>124000</v>
      </c>
      <c r="E29" s="41">
        <v>0</v>
      </c>
      <c r="F29" s="48">
        <f t="shared" si="3"/>
        <v>0</v>
      </c>
      <c r="G29" s="40"/>
      <c r="H29" s="41"/>
      <c r="I29" s="41"/>
      <c r="J29" s="48"/>
      <c r="K29" s="46"/>
    </row>
    <row r="30" spans="1:11" ht="22.5" x14ac:dyDescent="0.25">
      <c r="A30" s="18">
        <v>4314030</v>
      </c>
      <c r="B30" s="13" t="s">
        <v>39</v>
      </c>
      <c r="C30" s="38">
        <v>20065300</v>
      </c>
      <c r="D30" s="39">
        <v>1784500</v>
      </c>
      <c r="E30" s="39">
        <v>1520310</v>
      </c>
      <c r="F30" s="48">
        <f t="shared" si="3"/>
        <v>0.85195292799103395</v>
      </c>
      <c r="G30" s="38">
        <v>800000</v>
      </c>
      <c r="H30" s="39">
        <v>0</v>
      </c>
      <c r="I30" s="39">
        <v>0</v>
      </c>
      <c r="J30" s="48" t="e">
        <f t="shared" si="5"/>
        <v>#DIV/0!</v>
      </c>
      <c r="K30" s="45"/>
    </row>
    <row r="31" spans="1:11" ht="45" x14ac:dyDescent="0.25">
      <c r="A31" s="18">
        <v>4314060</v>
      </c>
      <c r="B31" s="13" t="s">
        <v>40</v>
      </c>
      <c r="C31" s="38">
        <v>4330000</v>
      </c>
      <c r="D31" s="39">
        <v>383700</v>
      </c>
      <c r="E31" s="39">
        <v>200466</v>
      </c>
      <c r="F31" s="48">
        <f t="shared" si="3"/>
        <v>0.52245504300234558</v>
      </c>
      <c r="G31" s="38"/>
      <c r="H31" s="39"/>
      <c r="I31" s="39"/>
      <c r="J31" s="48"/>
      <c r="K31" s="45"/>
    </row>
    <row r="32" spans="1:11" ht="33.75" x14ac:dyDescent="0.25">
      <c r="A32" s="18">
        <v>4314081</v>
      </c>
      <c r="B32" s="13" t="s">
        <v>41</v>
      </c>
      <c r="C32" s="38">
        <v>1735800</v>
      </c>
      <c r="D32" s="39">
        <v>142800</v>
      </c>
      <c r="E32" s="39">
        <v>112072</v>
      </c>
      <c r="F32" s="48">
        <f t="shared" si="3"/>
        <v>0.7848179271708684</v>
      </c>
      <c r="G32" s="40"/>
      <c r="H32" s="41"/>
      <c r="I32" s="41"/>
      <c r="J32" s="48"/>
      <c r="K32" s="46"/>
    </row>
    <row r="33" spans="1:11" ht="22.5" x14ac:dyDescent="0.25">
      <c r="A33" s="18">
        <v>4314082</v>
      </c>
      <c r="B33" s="13" t="s">
        <v>42</v>
      </c>
      <c r="C33" s="38">
        <v>416000</v>
      </c>
      <c r="D33" s="39">
        <v>0</v>
      </c>
      <c r="E33" s="41">
        <v>0</v>
      </c>
      <c r="F33" s="48" t="e">
        <f t="shared" si="3"/>
        <v>#DIV/0!</v>
      </c>
      <c r="G33" s="40"/>
      <c r="H33" s="41"/>
      <c r="I33" s="41"/>
      <c r="J33" s="48"/>
      <c r="K33" s="46"/>
    </row>
    <row r="34" spans="1:11" ht="45" x14ac:dyDescent="0.25">
      <c r="A34" s="18">
        <v>4315031</v>
      </c>
      <c r="B34" s="13" t="s">
        <v>43</v>
      </c>
      <c r="C34" s="38">
        <v>23446800</v>
      </c>
      <c r="D34" s="39">
        <v>1911500</v>
      </c>
      <c r="E34" s="39">
        <v>1563593</v>
      </c>
      <c r="F34" s="48">
        <f t="shared" si="3"/>
        <v>0.81799267590897207</v>
      </c>
      <c r="G34" s="38"/>
      <c r="H34" s="39"/>
      <c r="I34" s="39"/>
      <c r="J34" s="48"/>
      <c r="K34" s="45"/>
    </row>
    <row r="35" spans="1:11" ht="67.5" x14ac:dyDescent="0.25">
      <c r="A35" s="18">
        <v>4315061</v>
      </c>
      <c r="B35" s="13" t="s">
        <v>44</v>
      </c>
      <c r="C35" s="38">
        <v>80000</v>
      </c>
      <c r="D35" s="39">
        <v>0</v>
      </c>
      <c r="E35" s="41">
        <v>0</v>
      </c>
      <c r="F35" s="48" t="e">
        <f t="shared" si="3"/>
        <v>#DIV/0!</v>
      </c>
      <c r="G35" s="40"/>
      <c r="H35" s="41"/>
      <c r="I35" s="41"/>
      <c r="J35" s="48"/>
      <c r="K35" s="46"/>
    </row>
    <row r="36" spans="1:11" ht="33.75" x14ac:dyDescent="0.25">
      <c r="A36" s="18">
        <v>4316011</v>
      </c>
      <c r="B36" s="13" t="s">
        <v>45</v>
      </c>
      <c r="C36" s="40"/>
      <c r="D36" s="41"/>
      <c r="E36" s="41"/>
      <c r="F36" s="48"/>
      <c r="G36" s="38">
        <v>61599568</v>
      </c>
      <c r="H36" s="39">
        <v>0</v>
      </c>
      <c r="I36" s="39">
        <v>0</v>
      </c>
      <c r="J36" s="48" t="e">
        <f t="shared" si="5"/>
        <v>#DIV/0!</v>
      </c>
      <c r="K36" s="46"/>
    </row>
    <row r="37" spans="1:11" ht="22.5" x14ac:dyDescent="0.25">
      <c r="A37" s="18">
        <v>4316030</v>
      </c>
      <c r="B37" s="13" t="s">
        <v>46</v>
      </c>
      <c r="C37" s="38">
        <v>48173100</v>
      </c>
      <c r="D37" s="41">
        <v>3752700</v>
      </c>
      <c r="E37" s="41">
        <v>3300000</v>
      </c>
      <c r="F37" s="48">
        <f t="shared" si="3"/>
        <v>0.87936685586377805</v>
      </c>
      <c r="G37" s="40"/>
      <c r="H37" s="41"/>
      <c r="I37" s="41"/>
      <c r="J37" s="48" t="e">
        <f t="shared" si="5"/>
        <v>#DIV/0!</v>
      </c>
      <c r="K37" s="46"/>
    </row>
    <row r="38" spans="1:11" ht="22.5" x14ac:dyDescent="0.25">
      <c r="A38" s="18">
        <v>4317310</v>
      </c>
      <c r="B38" s="13" t="s">
        <v>47</v>
      </c>
      <c r="C38" s="40"/>
      <c r="D38" s="41"/>
      <c r="E38" s="41"/>
      <c r="F38" s="48"/>
      <c r="G38" s="38">
        <v>1400000</v>
      </c>
      <c r="H38" s="39">
        <v>0</v>
      </c>
      <c r="I38" s="39">
        <v>0</v>
      </c>
      <c r="J38" s="48" t="e">
        <f t="shared" si="5"/>
        <v>#DIV/0!</v>
      </c>
      <c r="K38" s="46"/>
    </row>
    <row r="39" spans="1:11" ht="22.5" x14ac:dyDescent="0.25">
      <c r="A39" s="18">
        <v>4317321</v>
      </c>
      <c r="B39" s="13" t="s">
        <v>48</v>
      </c>
      <c r="C39" s="40"/>
      <c r="D39" s="41"/>
      <c r="E39" s="41"/>
      <c r="F39" s="48"/>
      <c r="G39" s="38">
        <v>5000000</v>
      </c>
      <c r="H39" s="39">
        <v>0</v>
      </c>
      <c r="I39" s="39">
        <v>0</v>
      </c>
      <c r="J39" s="48" t="e">
        <f t="shared" si="5"/>
        <v>#DIV/0!</v>
      </c>
      <c r="K39" s="46"/>
    </row>
    <row r="40" spans="1:11" ht="22.5" x14ac:dyDescent="0.25">
      <c r="A40" s="18">
        <v>4317324</v>
      </c>
      <c r="B40" s="13" t="s">
        <v>49</v>
      </c>
      <c r="C40" s="40"/>
      <c r="D40" s="41"/>
      <c r="E40" s="41"/>
      <c r="F40" s="48"/>
      <c r="G40" s="38">
        <v>700000</v>
      </c>
      <c r="H40" s="39">
        <v>0</v>
      </c>
      <c r="I40" s="39">
        <v>0</v>
      </c>
      <c r="J40" s="48" t="e">
        <f t="shared" si="5"/>
        <v>#DIV/0!</v>
      </c>
      <c r="K40" s="46"/>
    </row>
    <row r="41" spans="1:11" ht="135.75" thickBot="1" x14ac:dyDescent="0.3">
      <c r="A41" s="49">
        <v>4317691</v>
      </c>
      <c r="B41" s="50" t="s">
        <v>50</v>
      </c>
      <c r="C41" s="51"/>
      <c r="D41" s="52"/>
      <c r="E41" s="52"/>
      <c r="F41" s="53"/>
      <c r="G41" s="54">
        <v>11240000</v>
      </c>
      <c r="H41" s="52">
        <v>2065300</v>
      </c>
      <c r="I41" s="52"/>
      <c r="J41" s="53">
        <f t="shared" si="5"/>
        <v>0</v>
      </c>
      <c r="K41" s="46"/>
    </row>
    <row r="42" spans="1:11" ht="15.75" thickBot="1" x14ac:dyDescent="0.3">
      <c r="A42" s="55" t="s">
        <v>51</v>
      </c>
      <c r="B42" s="56" t="s">
        <v>52</v>
      </c>
      <c r="C42" s="57">
        <f>C6</f>
        <v>1859307356</v>
      </c>
      <c r="D42" s="57">
        <f t="shared" ref="D42:E42" si="6">D6</f>
        <v>194903800</v>
      </c>
      <c r="E42" s="57">
        <f t="shared" si="6"/>
        <v>103021289</v>
      </c>
      <c r="F42" s="58">
        <f t="shared" si="3"/>
        <v>0.52857506626345918</v>
      </c>
      <c r="G42" s="57">
        <f t="shared" ref="G42:I42" si="7">G6</f>
        <v>141758890</v>
      </c>
      <c r="H42" s="57">
        <f t="shared" si="7"/>
        <v>2065300</v>
      </c>
      <c r="I42" s="57">
        <f t="shared" si="7"/>
        <v>0</v>
      </c>
      <c r="J42" s="59">
        <f t="shared" si="5"/>
        <v>0</v>
      </c>
      <c r="K42" s="47"/>
    </row>
    <row r="44" spans="1:11" x14ac:dyDescent="0.25">
      <c r="G44" s="60">
        <f>G42-141758890</f>
        <v>0</v>
      </c>
    </row>
  </sheetData>
  <mergeCells count="13">
    <mergeCell ref="B1:I1"/>
    <mergeCell ref="A3:A5"/>
    <mergeCell ref="B3:B5"/>
    <mergeCell ref="C4:C5"/>
    <mergeCell ref="D4:D5"/>
    <mergeCell ref="E4:E5"/>
    <mergeCell ref="G4:G5"/>
    <mergeCell ref="C3:F3"/>
    <mergeCell ref="J4:J5"/>
    <mergeCell ref="G3:J3"/>
    <mergeCell ref="H4:H5"/>
    <mergeCell ref="F4:F5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3"/>
  <sheetViews>
    <sheetView topLeftCell="A28" workbookViewId="0">
      <selection activeCell="R40" sqref="R40"/>
    </sheetView>
  </sheetViews>
  <sheetFormatPr defaultRowHeight="15" x14ac:dyDescent="0.25"/>
  <cols>
    <col min="4" max="4" width="24.5703125" customWidth="1"/>
    <col min="5" max="5" width="12" customWidth="1"/>
    <col min="6" max="6" width="11.42578125" customWidth="1"/>
    <col min="7" max="7" width="12" customWidth="1"/>
    <col min="8" max="8" width="10.85546875" customWidth="1"/>
    <col min="10" max="10" width="11.42578125" customWidth="1"/>
    <col min="11" max="11" width="10.85546875" customWidth="1"/>
    <col min="15" max="15" width="11.140625" customWidth="1"/>
    <col min="16" max="16" width="10.85546875" customWidth="1"/>
  </cols>
  <sheetData>
    <row r="1" spans="1:16" ht="33" customHeight="1" x14ac:dyDescent="0.25">
      <c r="A1" s="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</v>
      </c>
    </row>
    <row r="3" spans="1:16" x14ac:dyDescent="0.25">
      <c r="A3" s="109" t="s">
        <v>2</v>
      </c>
      <c r="B3" s="112" t="s">
        <v>3</v>
      </c>
      <c r="C3" s="112" t="s">
        <v>4</v>
      </c>
      <c r="D3" s="115" t="s">
        <v>5</v>
      </c>
      <c r="E3" s="103" t="s">
        <v>6</v>
      </c>
      <c r="F3" s="103"/>
      <c r="G3" s="103"/>
      <c r="H3" s="103"/>
      <c r="I3" s="103"/>
      <c r="J3" s="103" t="s">
        <v>7</v>
      </c>
      <c r="K3" s="103"/>
      <c r="L3" s="103"/>
      <c r="M3" s="103"/>
      <c r="N3" s="103"/>
      <c r="O3" s="103"/>
      <c r="P3" s="104" t="s">
        <v>8</v>
      </c>
    </row>
    <row r="4" spans="1:16" x14ac:dyDescent="0.25">
      <c r="A4" s="110"/>
      <c r="B4" s="113"/>
      <c r="C4" s="113"/>
      <c r="D4" s="116"/>
      <c r="E4" s="107" t="s">
        <v>9</v>
      </c>
      <c r="F4" s="100" t="s">
        <v>10</v>
      </c>
      <c r="G4" s="102" t="s">
        <v>11</v>
      </c>
      <c r="H4" s="102"/>
      <c r="I4" s="118" t="s">
        <v>12</v>
      </c>
      <c r="J4" s="107" t="s">
        <v>9</v>
      </c>
      <c r="K4" s="100" t="s">
        <v>13</v>
      </c>
      <c r="L4" s="100" t="s">
        <v>10</v>
      </c>
      <c r="M4" s="102" t="s">
        <v>11</v>
      </c>
      <c r="N4" s="102"/>
      <c r="O4" s="100" t="s">
        <v>12</v>
      </c>
      <c r="P4" s="105"/>
    </row>
    <row r="5" spans="1:16" ht="25.5" thickBot="1" x14ac:dyDescent="0.3">
      <c r="A5" s="111"/>
      <c r="B5" s="114"/>
      <c r="C5" s="114"/>
      <c r="D5" s="117"/>
      <c r="E5" s="108"/>
      <c r="F5" s="101"/>
      <c r="G5" s="2" t="s">
        <v>14</v>
      </c>
      <c r="H5" s="2" t="s">
        <v>15</v>
      </c>
      <c r="I5" s="117"/>
      <c r="J5" s="108"/>
      <c r="K5" s="101"/>
      <c r="L5" s="101"/>
      <c r="M5" s="2" t="s">
        <v>14</v>
      </c>
      <c r="N5" s="2" t="s">
        <v>15</v>
      </c>
      <c r="O5" s="101"/>
      <c r="P5" s="106"/>
    </row>
    <row r="6" spans="1:16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</row>
    <row r="7" spans="1:16" ht="33.75" x14ac:dyDescent="0.25">
      <c r="A7" s="4">
        <v>4300000</v>
      </c>
      <c r="B7" s="5"/>
      <c r="C7" s="5"/>
      <c r="D7" s="6" t="s">
        <v>16</v>
      </c>
      <c r="E7" s="7">
        <v>1859307356</v>
      </c>
      <c r="F7" s="8">
        <v>1811134256</v>
      </c>
      <c r="G7" s="8">
        <v>1138914500</v>
      </c>
      <c r="H7" s="8">
        <v>195126800</v>
      </c>
      <c r="I7" s="9">
        <v>48173100</v>
      </c>
      <c r="J7" s="7">
        <v>211259890</v>
      </c>
      <c r="K7" s="8">
        <v>130518890</v>
      </c>
      <c r="L7" s="8">
        <v>69189000</v>
      </c>
      <c r="M7" s="8">
        <v>6021900</v>
      </c>
      <c r="N7" s="8">
        <v>6240300</v>
      </c>
      <c r="O7" s="8">
        <v>142070890</v>
      </c>
      <c r="P7" s="10">
        <v>2070567246</v>
      </c>
    </row>
    <row r="8" spans="1:16" ht="22.5" x14ac:dyDescent="0.25">
      <c r="A8" s="11">
        <v>4310000</v>
      </c>
      <c r="B8" s="12"/>
      <c r="C8" s="12"/>
      <c r="D8" s="13" t="s">
        <v>16</v>
      </c>
      <c r="E8" s="14">
        <v>1859307356</v>
      </c>
      <c r="F8" s="15">
        <v>1811134256</v>
      </c>
      <c r="G8" s="15">
        <v>1138914500</v>
      </c>
      <c r="H8" s="15">
        <v>195126800</v>
      </c>
      <c r="I8" s="16">
        <v>48173100</v>
      </c>
      <c r="J8" s="14">
        <v>211259890</v>
      </c>
      <c r="K8" s="15">
        <v>130518890</v>
      </c>
      <c r="L8" s="15">
        <v>69189000</v>
      </c>
      <c r="M8" s="15">
        <v>6021900</v>
      </c>
      <c r="N8" s="15">
        <v>6240300</v>
      </c>
      <c r="O8" s="15">
        <v>142070890</v>
      </c>
      <c r="P8" s="17">
        <v>2070567246</v>
      </c>
    </row>
    <row r="9" spans="1:16" ht="45" x14ac:dyDescent="0.25">
      <c r="A9" s="18">
        <v>4310160</v>
      </c>
      <c r="B9" s="19">
        <v>160</v>
      </c>
      <c r="C9" s="20">
        <v>111</v>
      </c>
      <c r="D9" s="13" t="s">
        <v>17</v>
      </c>
      <c r="E9" s="14">
        <v>92688500</v>
      </c>
      <c r="F9" s="15">
        <v>92688500</v>
      </c>
      <c r="G9" s="15">
        <v>65797400</v>
      </c>
      <c r="H9" s="15">
        <v>4754200</v>
      </c>
      <c r="I9" s="21"/>
      <c r="J9" s="14">
        <v>1676400</v>
      </c>
      <c r="K9" s="15">
        <v>1576400</v>
      </c>
      <c r="L9" s="15">
        <v>100000</v>
      </c>
      <c r="M9" s="22"/>
      <c r="N9" s="22"/>
      <c r="O9" s="15">
        <v>1576400</v>
      </c>
      <c r="P9" s="17">
        <v>94364900</v>
      </c>
    </row>
    <row r="10" spans="1:16" ht="21.75" customHeight="1" x14ac:dyDescent="0.25">
      <c r="A10" s="18">
        <v>4311010</v>
      </c>
      <c r="B10" s="23">
        <v>1010</v>
      </c>
      <c r="C10" s="20">
        <v>910</v>
      </c>
      <c r="D10" s="13" t="s">
        <v>18</v>
      </c>
      <c r="E10" s="14">
        <v>494803800</v>
      </c>
      <c r="F10" s="15">
        <v>494803800</v>
      </c>
      <c r="G10" s="15">
        <v>282884900</v>
      </c>
      <c r="H10" s="15">
        <v>72192400</v>
      </c>
      <c r="I10" s="21"/>
      <c r="J10" s="14">
        <v>69088107</v>
      </c>
      <c r="K10" s="15">
        <v>21082507</v>
      </c>
      <c r="L10" s="15">
        <v>48005600</v>
      </c>
      <c r="M10" s="22"/>
      <c r="N10" s="15">
        <v>4428700</v>
      </c>
      <c r="O10" s="15">
        <v>21082507</v>
      </c>
      <c r="P10" s="17">
        <v>563891907</v>
      </c>
    </row>
    <row r="11" spans="1:16" ht="90" x14ac:dyDescent="0.25">
      <c r="A11" s="18">
        <v>4311020</v>
      </c>
      <c r="B11" s="23">
        <v>1020</v>
      </c>
      <c r="C11" s="20">
        <v>921</v>
      </c>
      <c r="D11" s="13" t="s">
        <v>19</v>
      </c>
      <c r="E11" s="14">
        <v>912348116</v>
      </c>
      <c r="F11" s="15">
        <v>912348116</v>
      </c>
      <c r="G11" s="15">
        <v>582872900</v>
      </c>
      <c r="H11" s="15">
        <v>92944700</v>
      </c>
      <c r="I11" s="21"/>
      <c r="J11" s="14">
        <v>39160855</v>
      </c>
      <c r="K11" s="15">
        <v>27648555</v>
      </c>
      <c r="L11" s="15">
        <v>11512300</v>
      </c>
      <c r="M11" s="22"/>
      <c r="N11" s="15">
        <v>1025000</v>
      </c>
      <c r="O11" s="15">
        <v>27648555</v>
      </c>
      <c r="P11" s="17">
        <v>951508971</v>
      </c>
    </row>
    <row r="12" spans="1:16" ht="33.75" x14ac:dyDescent="0.25">
      <c r="A12" s="18">
        <v>4311030</v>
      </c>
      <c r="B12" s="23">
        <v>1030</v>
      </c>
      <c r="C12" s="20">
        <v>921</v>
      </c>
      <c r="D12" s="13" t="s">
        <v>20</v>
      </c>
      <c r="E12" s="14">
        <v>3180800</v>
      </c>
      <c r="F12" s="15">
        <v>3180800</v>
      </c>
      <c r="G12" s="15">
        <v>2106500</v>
      </c>
      <c r="H12" s="15">
        <v>308900</v>
      </c>
      <c r="I12" s="21"/>
      <c r="J12" s="24"/>
      <c r="K12" s="22"/>
      <c r="L12" s="22"/>
      <c r="M12" s="22"/>
      <c r="N12" s="22"/>
      <c r="O12" s="22"/>
      <c r="P12" s="17">
        <v>3180800</v>
      </c>
    </row>
    <row r="13" spans="1:16" ht="57" customHeight="1" x14ac:dyDescent="0.25">
      <c r="A13" s="18">
        <v>4311040</v>
      </c>
      <c r="B13" s="23">
        <v>1040</v>
      </c>
      <c r="C13" s="20">
        <v>922</v>
      </c>
      <c r="D13" s="13" t="s">
        <v>21</v>
      </c>
      <c r="E13" s="14">
        <v>15867100</v>
      </c>
      <c r="F13" s="15">
        <v>15867100</v>
      </c>
      <c r="G13" s="15">
        <v>8474500</v>
      </c>
      <c r="H13" s="15">
        <v>3262800</v>
      </c>
      <c r="I13" s="21"/>
      <c r="J13" s="14">
        <v>2205094</v>
      </c>
      <c r="K13" s="15">
        <v>2078994</v>
      </c>
      <c r="L13" s="15">
        <v>126100</v>
      </c>
      <c r="M13" s="22"/>
      <c r="N13" s="22"/>
      <c r="O13" s="15">
        <v>2078994</v>
      </c>
      <c r="P13" s="17">
        <v>18072194</v>
      </c>
    </row>
    <row r="14" spans="1:16" ht="90" x14ac:dyDescent="0.25">
      <c r="A14" s="18">
        <v>4311060</v>
      </c>
      <c r="B14" s="23">
        <v>1060</v>
      </c>
      <c r="C14" s="20">
        <v>910</v>
      </c>
      <c r="D14" s="13" t="s">
        <v>22</v>
      </c>
      <c r="E14" s="24"/>
      <c r="F14" s="22"/>
      <c r="G14" s="22"/>
      <c r="H14" s="22"/>
      <c r="I14" s="21"/>
      <c r="J14" s="14">
        <v>125000</v>
      </c>
      <c r="K14" s="15">
        <v>125000</v>
      </c>
      <c r="L14" s="22"/>
      <c r="M14" s="22"/>
      <c r="N14" s="22"/>
      <c r="O14" s="15">
        <v>125000</v>
      </c>
      <c r="P14" s="17">
        <v>125000</v>
      </c>
    </row>
    <row r="15" spans="1:16" ht="90" x14ac:dyDescent="0.25">
      <c r="A15" s="18">
        <v>4311070</v>
      </c>
      <c r="B15" s="23">
        <v>1070</v>
      </c>
      <c r="C15" s="20">
        <v>922</v>
      </c>
      <c r="D15" s="13" t="s">
        <v>23</v>
      </c>
      <c r="E15" s="14">
        <v>53467700</v>
      </c>
      <c r="F15" s="15">
        <v>53467700</v>
      </c>
      <c r="G15" s="15">
        <v>34333100</v>
      </c>
      <c r="H15" s="15">
        <v>6254300</v>
      </c>
      <c r="I15" s="21"/>
      <c r="J15" s="14">
        <v>461684</v>
      </c>
      <c r="K15" s="15">
        <v>398184</v>
      </c>
      <c r="L15" s="15">
        <v>63500</v>
      </c>
      <c r="M15" s="22"/>
      <c r="N15" s="15">
        <v>10500</v>
      </c>
      <c r="O15" s="15">
        <v>398184</v>
      </c>
      <c r="P15" s="17">
        <v>53929384</v>
      </c>
    </row>
    <row r="16" spans="1:16" ht="45" x14ac:dyDescent="0.25">
      <c r="A16" s="18">
        <v>4311090</v>
      </c>
      <c r="B16" s="23">
        <v>1090</v>
      </c>
      <c r="C16" s="20">
        <v>960</v>
      </c>
      <c r="D16" s="13" t="s">
        <v>24</v>
      </c>
      <c r="E16" s="14">
        <v>35514300</v>
      </c>
      <c r="F16" s="15">
        <v>35514300</v>
      </c>
      <c r="G16" s="15">
        <v>22216800</v>
      </c>
      <c r="H16" s="15">
        <v>4310700</v>
      </c>
      <c r="I16" s="21"/>
      <c r="J16" s="14">
        <v>6732884</v>
      </c>
      <c r="K16" s="15">
        <v>6115184</v>
      </c>
      <c r="L16" s="15">
        <v>535700</v>
      </c>
      <c r="M16" s="22"/>
      <c r="N16" s="15">
        <v>335800</v>
      </c>
      <c r="O16" s="15">
        <v>6197184</v>
      </c>
      <c r="P16" s="17">
        <v>42247184</v>
      </c>
    </row>
    <row r="17" spans="1:16" ht="67.5" x14ac:dyDescent="0.25">
      <c r="A17" s="18">
        <v>4311100</v>
      </c>
      <c r="B17" s="23">
        <v>1100</v>
      </c>
      <c r="C17" s="20">
        <v>960</v>
      </c>
      <c r="D17" s="13" t="s">
        <v>25</v>
      </c>
      <c r="E17" s="14">
        <v>62107700</v>
      </c>
      <c r="F17" s="15">
        <v>62107700</v>
      </c>
      <c r="G17" s="15">
        <v>47276800</v>
      </c>
      <c r="H17" s="15">
        <v>2230000</v>
      </c>
      <c r="I17" s="21"/>
      <c r="J17" s="14">
        <v>5500000</v>
      </c>
      <c r="K17" s="22"/>
      <c r="L17" s="15">
        <v>5300000</v>
      </c>
      <c r="M17" s="15">
        <v>3829400</v>
      </c>
      <c r="N17" s="15">
        <v>187100</v>
      </c>
      <c r="O17" s="15">
        <v>200000</v>
      </c>
      <c r="P17" s="17">
        <v>67607700</v>
      </c>
    </row>
    <row r="18" spans="1:16" ht="22.5" x14ac:dyDescent="0.25">
      <c r="A18" s="18">
        <v>4311150</v>
      </c>
      <c r="B18" s="23">
        <v>1150</v>
      </c>
      <c r="C18" s="20">
        <v>990</v>
      </c>
      <c r="D18" s="13" t="s">
        <v>26</v>
      </c>
      <c r="E18" s="14">
        <v>7232300</v>
      </c>
      <c r="F18" s="15">
        <v>7232300</v>
      </c>
      <c r="G18" s="15">
        <v>5429800</v>
      </c>
      <c r="H18" s="15">
        <v>307900</v>
      </c>
      <c r="I18" s="21"/>
      <c r="J18" s="14">
        <v>70800</v>
      </c>
      <c r="K18" s="22"/>
      <c r="L18" s="15">
        <v>70800</v>
      </c>
      <c r="M18" s="22"/>
      <c r="N18" s="15">
        <v>32800</v>
      </c>
      <c r="O18" s="22"/>
      <c r="P18" s="17">
        <v>7303100</v>
      </c>
    </row>
    <row r="19" spans="1:16" ht="22.5" x14ac:dyDescent="0.25">
      <c r="A19" s="18">
        <v>4311161</v>
      </c>
      <c r="B19" s="23">
        <v>1161</v>
      </c>
      <c r="C19" s="20">
        <v>990</v>
      </c>
      <c r="D19" s="13" t="s">
        <v>27</v>
      </c>
      <c r="E19" s="14">
        <v>26208500</v>
      </c>
      <c r="F19" s="15">
        <v>26208500</v>
      </c>
      <c r="G19" s="15">
        <v>18595500</v>
      </c>
      <c r="H19" s="15">
        <v>822000</v>
      </c>
      <c r="I19" s="21"/>
      <c r="J19" s="14">
        <v>159600</v>
      </c>
      <c r="K19" s="22"/>
      <c r="L19" s="15">
        <v>159600</v>
      </c>
      <c r="M19" s="22"/>
      <c r="N19" s="15">
        <v>60600</v>
      </c>
      <c r="O19" s="22"/>
      <c r="P19" s="17">
        <v>26368100</v>
      </c>
    </row>
    <row r="20" spans="1:16" ht="22.5" x14ac:dyDescent="0.25">
      <c r="A20" s="18">
        <v>4311162</v>
      </c>
      <c r="B20" s="23">
        <v>1162</v>
      </c>
      <c r="C20" s="20">
        <v>990</v>
      </c>
      <c r="D20" s="13" t="s">
        <v>28</v>
      </c>
      <c r="E20" s="14">
        <v>61540</v>
      </c>
      <c r="F20" s="15">
        <v>61540</v>
      </c>
      <c r="G20" s="22"/>
      <c r="H20" s="22"/>
      <c r="I20" s="21"/>
      <c r="J20" s="24"/>
      <c r="K20" s="22"/>
      <c r="L20" s="22"/>
      <c r="M20" s="22"/>
      <c r="N20" s="22"/>
      <c r="O20" s="22"/>
      <c r="P20" s="17">
        <v>61540</v>
      </c>
    </row>
    <row r="21" spans="1:16" ht="67.5" x14ac:dyDescent="0.25">
      <c r="A21" s="18">
        <v>4313104</v>
      </c>
      <c r="B21" s="23">
        <v>3104</v>
      </c>
      <c r="C21" s="25">
        <v>1020</v>
      </c>
      <c r="D21" s="13" t="s">
        <v>29</v>
      </c>
      <c r="E21" s="14">
        <v>22430100</v>
      </c>
      <c r="F21" s="15">
        <v>22430100</v>
      </c>
      <c r="G21" s="15">
        <v>16583700</v>
      </c>
      <c r="H21" s="15">
        <v>935400</v>
      </c>
      <c r="I21" s="21"/>
      <c r="J21" s="24"/>
      <c r="K21" s="22"/>
      <c r="L21" s="22"/>
      <c r="M21" s="22"/>
      <c r="N21" s="22"/>
      <c r="O21" s="22"/>
      <c r="P21" s="17">
        <v>22430100</v>
      </c>
    </row>
    <row r="22" spans="1:16" ht="33.75" x14ac:dyDescent="0.25">
      <c r="A22" s="18">
        <v>4313105</v>
      </c>
      <c r="B22" s="23">
        <v>3105</v>
      </c>
      <c r="C22" s="25">
        <v>1010</v>
      </c>
      <c r="D22" s="13" t="s">
        <v>30</v>
      </c>
      <c r="E22" s="14">
        <v>11013100</v>
      </c>
      <c r="F22" s="15">
        <v>11013100</v>
      </c>
      <c r="G22" s="15">
        <v>7309300</v>
      </c>
      <c r="H22" s="15">
        <v>626800</v>
      </c>
      <c r="I22" s="21"/>
      <c r="J22" s="14">
        <v>1500000</v>
      </c>
      <c r="K22" s="15">
        <v>1500000</v>
      </c>
      <c r="L22" s="22"/>
      <c r="M22" s="22"/>
      <c r="N22" s="22"/>
      <c r="O22" s="15">
        <v>1500000</v>
      </c>
      <c r="P22" s="17">
        <v>12513100</v>
      </c>
    </row>
    <row r="23" spans="1:16" ht="33.75" x14ac:dyDescent="0.25">
      <c r="A23" s="18">
        <v>4313121</v>
      </c>
      <c r="B23" s="23">
        <v>3121</v>
      </c>
      <c r="C23" s="25">
        <v>1040</v>
      </c>
      <c r="D23" s="13" t="s">
        <v>31</v>
      </c>
      <c r="E23" s="14">
        <v>4304800</v>
      </c>
      <c r="F23" s="15">
        <v>4304800</v>
      </c>
      <c r="G23" s="15">
        <v>3264000</v>
      </c>
      <c r="H23" s="15">
        <v>154300</v>
      </c>
      <c r="I23" s="21"/>
      <c r="J23" s="14">
        <v>61500</v>
      </c>
      <c r="K23" s="15">
        <v>61500</v>
      </c>
      <c r="L23" s="22"/>
      <c r="M23" s="22"/>
      <c r="N23" s="22"/>
      <c r="O23" s="15">
        <v>61500</v>
      </c>
      <c r="P23" s="17">
        <v>4366300</v>
      </c>
    </row>
    <row r="24" spans="1:16" ht="22.5" x14ac:dyDescent="0.25">
      <c r="A24" s="18">
        <v>4313123</v>
      </c>
      <c r="B24" s="23">
        <v>3123</v>
      </c>
      <c r="C24" s="25">
        <v>1040</v>
      </c>
      <c r="D24" s="13" t="s">
        <v>32</v>
      </c>
      <c r="E24" s="14">
        <v>20000</v>
      </c>
      <c r="F24" s="15">
        <v>20000</v>
      </c>
      <c r="G24" s="22"/>
      <c r="H24" s="22"/>
      <c r="I24" s="21"/>
      <c r="J24" s="24"/>
      <c r="K24" s="22"/>
      <c r="L24" s="22"/>
      <c r="M24" s="22"/>
      <c r="N24" s="22"/>
      <c r="O24" s="22"/>
      <c r="P24" s="17">
        <v>20000</v>
      </c>
    </row>
    <row r="25" spans="1:16" ht="22.5" x14ac:dyDescent="0.25">
      <c r="A25" s="18">
        <v>4313132</v>
      </c>
      <c r="B25" s="23">
        <v>3132</v>
      </c>
      <c r="C25" s="25">
        <v>1040</v>
      </c>
      <c r="D25" s="13" t="s">
        <v>33</v>
      </c>
      <c r="E25" s="14">
        <v>11508700</v>
      </c>
      <c r="F25" s="15">
        <v>11508700</v>
      </c>
      <c r="G25" s="15">
        <v>7617000</v>
      </c>
      <c r="H25" s="15">
        <v>1934700</v>
      </c>
      <c r="I25" s="21"/>
      <c r="J25" s="14">
        <v>2339498</v>
      </c>
      <c r="K25" s="15">
        <v>432998</v>
      </c>
      <c r="L25" s="15">
        <v>1906500</v>
      </c>
      <c r="M25" s="15">
        <v>1393500</v>
      </c>
      <c r="N25" s="15">
        <v>35900</v>
      </c>
      <c r="O25" s="15">
        <v>432998</v>
      </c>
      <c r="P25" s="17">
        <v>13848198</v>
      </c>
    </row>
    <row r="26" spans="1:16" ht="22.5" x14ac:dyDescent="0.25">
      <c r="A26" s="18">
        <v>4313133</v>
      </c>
      <c r="B26" s="23">
        <v>3133</v>
      </c>
      <c r="C26" s="25">
        <v>1040</v>
      </c>
      <c r="D26" s="13" t="s">
        <v>34</v>
      </c>
      <c r="E26" s="14">
        <v>15000</v>
      </c>
      <c r="F26" s="15">
        <v>15000</v>
      </c>
      <c r="G26" s="22"/>
      <c r="H26" s="22"/>
      <c r="I26" s="21"/>
      <c r="J26" s="24"/>
      <c r="K26" s="22"/>
      <c r="L26" s="22"/>
      <c r="M26" s="22"/>
      <c r="N26" s="22"/>
      <c r="O26" s="22"/>
      <c r="P26" s="17">
        <v>15000</v>
      </c>
    </row>
    <row r="27" spans="1:16" ht="56.25" x14ac:dyDescent="0.25">
      <c r="A27" s="18">
        <v>4313192</v>
      </c>
      <c r="B27" s="23">
        <v>3192</v>
      </c>
      <c r="C27" s="25">
        <v>1030</v>
      </c>
      <c r="D27" s="13" t="s">
        <v>35</v>
      </c>
      <c r="E27" s="14">
        <v>500000</v>
      </c>
      <c r="F27" s="15">
        <v>500000</v>
      </c>
      <c r="G27" s="22"/>
      <c r="H27" s="22"/>
      <c r="I27" s="21"/>
      <c r="J27" s="24"/>
      <c r="K27" s="22"/>
      <c r="L27" s="22"/>
      <c r="M27" s="22"/>
      <c r="N27" s="22"/>
      <c r="O27" s="22"/>
      <c r="P27" s="17">
        <v>500000</v>
      </c>
    </row>
    <row r="28" spans="1:16" ht="22.5" x14ac:dyDescent="0.25">
      <c r="A28" s="18">
        <v>4313210</v>
      </c>
      <c r="B28" s="23">
        <v>3210</v>
      </c>
      <c r="C28" s="25">
        <v>1050</v>
      </c>
      <c r="D28" s="13" t="s">
        <v>36</v>
      </c>
      <c r="E28" s="14">
        <v>25000</v>
      </c>
      <c r="F28" s="15">
        <v>25000</v>
      </c>
      <c r="G28" s="22"/>
      <c r="H28" s="22"/>
      <c r="I28" s="21"/>
      <c r="J28" s="24"/>
      <c r="K28" s="22"/>
      <c r="L28" s="22"/>
      <c r="M28" s="22"/>
      <c r="N28" s="22"/>
      <c r="O28" s="22"/>
      <c r="P28" s="17">
        <v>25000</v>
      </c>
    </row>
    <row r="29" spans="1:16" ht="33.75" x14ac:dyDescent="0.25">
      <c r="A29" s="18">
        <v>4313242</v>
      </c>
      <c r="B29" s="23">
        <v>3242</v>
      </c>
      <c r="C29" s="25">
        <v>1090</v>
      </c>
      <c r="D29" s="13" t="s">
        <v>37</v>
      </c>
      <c r="E29" s="14">
        <v>6175500</v>
      </c>
      <c r="F29" s="15">
        <v>6175500</v>
      </c>
      <c r="G29" s="15">
        <v>631400</v>
      </c>
      <c r="H29" s="22"/>
      <c r="I29" s="21"/>
      <c r="J29" s="24"/>
      <c r="K29" s="22"/>
      <c r="L29" s="22"/>
      <c r="M29" s="22"/>
      <c r="N29" s="22"/>
      <c r="O29" s="22"/>
      <c r="P29" s="17">
        <v>6175500</v>
      </c>
    </row>
    <row r="30" spans="1:16" x14ac:dyDescent="0.25">
      <c r="A30" s="18">
        <v>4314010</v>
      </c>
      <c r="B30" s="23">
        <v>4010</v>
      </c>
      <c r="C30" s="20">
        <v>821</v>
      </c>
      <c r="D30" s="13" t="s">
        <v>38</v>
      </c>
      <c r="E30" s="14">
        <v>1587800</v>
      </c>
      <c r="F30" s="15">
        <v>1587800</v>
      </c>
      <c r="G30" s="22"/>
      <c r="H30" s="22"/>
      <c r="I30" s="21"/>
      <c r="J30" s="24"/>
      <c r="K30" s="22"/>
      <c r="L30" s="22"/>
      <c r="M30" s="22"/>
      <c r="N30" s="22"/>
      <c r="O30" s="22"/>
      <c r="P30" s="17">
        <v>1587800</v>
      </c>
    </row>
    <row r="31" spans="1:16" ht="22.5" x14ac:dyDescent="0.25">
      <c r="A31" s="18">
        <v>4314030</v>
      </c>
      <c r="B31" s="23">
        <v>4030</v>
      </c>
      <c r="C31" s="20">
        <v>824</v>
      </c>
      <c r="D31" s="13" t="s">
        <v>39</v>
      </c>
      <c r="E31" s="14">
        <v>20065300</v>
      </c>
      <c r="F31" s="15">
        <v>20065300</v>
      </c>
      <c r="G31" s="15">
        <v>13210200</v>
      </c>
      <c r="H31" s="15">
        <v>1993300</v>
      </c>
      <c r="I31" s="21"/>
      <c r="J31" s="14">
        <v>1104600</v>
      </c>
      <c r="K31" s="15">
        <v>800000</v>
      </c>
      <c r="L31" s="15">
        <v>304600</v>
      </c>
      <c r="M31" s="15">
        <v>158000</v>
      </c>
      <c r="N31" s="15">
        <v>20000</v>
      </c>
      <c r="O31" s="15">
        <v>800000</v>
      </c>
      <c r="P31" s="17">
        <v>21169900</v>
      </c>
    </row>
    <row r="32" spans="1:16" ht="45" x14ac:dyDescent="0.25">
      <c r="A32" s="18">
        <v>4314060</v>
      </c>
      <c r="B32" s="23">
        <v>4060</v>
      </c>
      <c r="C32" s="20">
        <v>828</v>
      </c>
      <c r="D32" s="13" t="s">
        <v>40</v>
      </c>
      <c r="E32" s="14">
        <v>4330000</v>
      </c>
      <c r="F32" s="15">
        <v>4330000</v>
      </c>
      <c r="G32" s="15">
        <v>2037900</v>
      </c>
      <c r="H32" s="15">
        <v>888700</v>
      </c>
      <c r="I32" s="21"/>
      <c r="J32" s="14">
        <v>1096700</v>
      </c>
      <c r="K32" s="22"/>
      <c r="L32" s="15">
        <v>1066700</v>
      </c>
      <c r="M32" s="15">
        <v>641000</v>
      </c>
      <c r="N32" s="15">
        <v>66300</v>
      </c>
      <c r="O32" s="15">
        <v>30000</v>
      </c>
      <c r="P32" s="17">
        <v>5426700</v>
      </c>
    </row>
    <row r="33" spans="1:16" ht="33.75" x14ac:dyDescent="0.25">
      <c r="A33" s="18">
        <v>4314081</v>
      </c>
      <c r="B33" s="23">
        <v>4081</v>
      </c>
      <c r="C33" s="20">
        <v>829</v>
      </c>
      <c r="D33" s="13" t="s">
        <v>41</v>
      </c>
      <c r="E33" s="14">
        <v>1735800</v>
      </c>
      <c r="F33" s="15">
        <v>1735800</v>
      </c>
      <c r="G33" s="15">
        <v>1212000</v>
      </c>
      <c r="H33" s="15">
        <v>37200</v>
      </c>
      <c r="I33" s="21"/>
      <c r="J33" s="24"/>
      <c r="K33" s="22"/>
      <c r="L33" s="22"/>
      <c r="M33" s="22"/>
      <c r="N33" s="22"/>
      <c r="O33" s="22"/>
      <c r="P33" s="17">
        <v>1735800</v>
      </c>
    </row>
    <row r="34" spans="1:16" ht="22.5" x14ac:dyDescent="0.25">
      <c r="A34" s="18">
        <v>4314082</v>
      </c>
      <c r="B34" s="23">
        <v>4082</v>
      </c>
      <c r="C34" s="20">
        <v>822</v>
      </c>
      <c r="D34" s="13" t="s">
        <v>42</v>
      </c>
      <c r="E34" s="14">
        <v>416000</v>
      </c>
      <c r="F34" s="15">
        <v>416000</v>
      </c>
      <c r="G34" s="22"/>
      <c r="H34" s="22"/>
      <c r="I34" s="21"/>
      <c r="J34" s="24"/>
      <c r="K34" s="22"/>
      <c r="L34" s="22"/>
      <c r="M34" s="22"/>
      <c r="N34" s="22"/>
      <c r="O34" s="22"/>
      <c r="P34" s="17">
        <v>416000</v>
      </c>
    </row>
    <row r="35" spans="1:16" ht="45" x14ac:dyDescent="0.25">
      <c r="A35" s="18">
        <v>4315031</v>
      </c>
      <c r="B35" s="23">
        <v>5031</v>
      </c>
      <c r="C35" s="20">
        <v>810</v>
      </c>
      <c r="D35" s="13" t="s">
        <v>43</v>
      </c>
      <c r="E35" s="14">
        <v>23446800</v>
      </c>
      <c r="F35" s="15">
        <v>23446800</v>
      </c>
      <c r="G35" s="15">
        <v>17060800</v>
      </c>
      <c r="H35" s="15">
        <v>1168500</v>
      </c>
      <c r="I35" s="21"/>
      <c r="J35" s="14">
        <v>37600</v>
      </c>
      <c r="K35" s="22"/>
      <c r="L35" s="15">
        <v>37600</v>
      </c>
      <c r="M35" s="22"/>
      <c r="N35" s="15">
        <v>37600</v>
      </c>
      <c r="O35" s="22"/>
      <c r="P35" s="17">
        <v>23484400</v>
      </c>
    </row>
    <row r="36" spans="1:16" ht="67.5" x14ac:dyDescent="0.25">
      <c r="A36" s="18">
        <v>4315061</v>
      </c>
      <c r="B36" s="23">
        <v>5061</v>
      </c>
      <c r="C36" s="20">
        <v>810</v>
      </c>
      <c r="D36" s="13" t="s">
        <v>44</v>
      </c>
      <c r="E36" s="14">
        <v>80000</v>
      </c>
      <c r="F36" s="15">
        <v>80000</v>
      </c>
      <c r="G36" s="22"/>
      <c r="H36" s="22"/>
      <c r="I36" s="21"/>
      <c r="J36" s="24"/>
      <c r="K36" s="22"/>
      <c r="L36" s="22"/>
      <c r="M36" s="22"/>
      <c r="N36" s="22"/>
      <c r="O36" s="22"/>
      <c r="P36" s="17">
        <v>80000</v>
      </c>
    </row>
    <row r="37" spans="1:16" ht="33.75" x14ac:dyDescent="0.25">
      <c r="A37" s="18">
        <v>4316011</v>
      </c>
      <c r="B37" s="23">
        <v>6011</v>
      </c>
      <c r="C37" s="20">
        <v>620</v>
      </c>
      <c r="D37" s="13" t="s">
        <v>45</v>
      </c>
      <c r="E37" s="24"/>
      <c r="F37" s="22"/>
      <c r="G37" s="22"/>
      <c r="H37" s="22"/>
      <c r="I37" s="21"/>
      <c r="J37" s="14">
        <v>61599568</v>
      </c>
      <c r="K37" s="15">
        <v>61599568</v>
      </c>
      <c r="L37" s="22"/>
      <c r="M37" s="22"/>
      <c r="N37" s="22"/>
      <c r="O37" s="15">
        <v>61599568</v>
      </c>
      <c r="P37" s="17">
        <v>61599568</v>
      </c>
    </row>
    <row r="38" spans="1:16" ht="22.5" x14ac:dyDescent="0.25">
      <c r="A38" s="18">
        <v>4316030</v>
      </c>
      <c r="B38" s="23">
        <v>6030</v>
      </c>
      <c r="C38" s="20">
        <v>620</v>
      </c>
      <c r="D38" s="13" t="s">
        <v>46</v>
      </c>
      <c r="E38" s="14">
        <v>48173100</v>
      </c>
      <c r="F38" s="22"/>
      <c r="G38" s="22"/>
      <c r="H38" s="22"/>
      <c r="I38" s="16">
        <v>48173100</v>
      </c>
      <c r="J38" s="24"/>
      <c r="K38" s="22"/>
      <c r="L38" s="22"/>
      <c r="M38" s="22"/>
      <c r="N38" s="22"/>
      <c r="O38" s="22"/>
      <c r="P38" s="17">
        <v>48173100</v>
      </c>
    </row>
    <row r="39" spans="1:16" ht="22.5" x14ac:dyDescent="0.25">
      <c r="A39" s="18">
        <v>4317310</v>
      </c>
      <c r="B39" s="23">
        <v>7310</v>
      </c>
      <c r="C39" s="20">
        <v>443</v>
      </c>
      <c r="D39" s="13" t="s">
        <v>47</v>
      </c>
      <c r="E39" s="24"/>
      <c r="F39" s="22"/>
      <c r="G39" s="22"/>
      <c r="H39" s="22"/>
      <c r="I39" s="21"/>
      <c r="J39" s="14">
        <v>1400000</v>
      </c>
      <c r="K39" s="15">
        <v>1400000</v>
      </c>
      <c r="L39" s="22"/>
      <c r="M39" s="22"/>
      <c r="N39" s="22"/>
      <c r="O39" s="15">
        <v>1400000</v>
      </c>
      <c r="P39" s="17">
        <v>1400000</v>
      </c>
    </row>
    <row r="40" spans="1:16" ht="22.5" x14ac:dyDescent="0.25">
      <c r="A40" s="18">
        <v>4317321</v>
      </c>
      <c r="B40" s="23">
        <v>7321</v>
      </c>
      <c r="C40" s="20">
        <v>921</v>
      </c>
      <c r="D40" s="13" t="s">
        <v>48</v>
      </c>
      <c r="E40" s="24"/>
      <c r="F40" s="22"/>
      <c r="G40" s="22"/>
      <c r="H40" s="22"/>
      <c r="I40" s="21"/>
      <c r="J40" s="14">
        <v>5000000</v>
      </c>
      <c r="K40" s="15">
        <v>5000000</v>
      </c>
      <c r="L40" s="22"/>
      <c r="M40" s="22"/>
      <c r="N40" s="22"/>
      <c r="O40" s="15">
        <v>5000000</v>
      </c>
      <c r="P40" s="17">
        <v>5000000</v>
      </c>
    </row>
    <row r="41" spans="1:16" ht="22.5" x14ac:dyDescent="0.25">
      <c r="A41" s="18">
        <v>4317324</v>
      </c>
      <c r="B41" s="23">
        <v>7324</v>
      </c>
      <c r="C41" s="20">
        <v>443</v>
      </c>
      <c r="D41" s="13" t="s">
        <v>49</v>
      </c>
      <c r="E41" s="24"/>
      <c r="F41" s="22"/>
      <c r="G41" s="22"/>
      <c r="H41" s="22"/>
      <c r="I41" s="21"/>
      <c r="J41" s="14">
        <v>700000</v>
      </c>
      <c r="K41" s="15">
        <v>700000</v>
      </c>
      <c r="L41" s="22"/>
      <c r="M41" s="22"/>
      <c r="N41" s="22"/>
      <c r="O41" s="15">
        <v>700000</v>
      </c>
      <c r="P41" s="17">
        <v>700000</v>
      </c>
    </row>
    <row r="42" spans="1:16" ht="135.75" thickBot="1" x14ac:dyDescent="0.3">
      <c r="A42" s="18">
        <v>4317691</v>
      </c>
      <c r="B42" s="23">
        <v>7691</v>
      </c>
      <c r="C42" s="20">
        <v>490</v>
      </c>
      <c r="D42" s="13" t="s">
        <v>50</v>
      </c>
      <c r="E42" s="24"/>
      <c r="F42" s="22"/>
      <c r="G42" s="22"/>
      <c r="H42" s="22"/>
      <c r="I42" s="21"/>
      <c r="J42" s="14">
        <v>11240000</v>
      </c>
      <c r="K42" s="22"/>
      <c r="L42" s="22"/>
      <c r="M42" s="22"/>
      <c r="N42" s="22"/>
      <c r="O42" s="15">
        <v>11240000</v>
      </c>
      <c r="P42" s="17">
        <v>11240000</v>
      </c>
    </row>
    <row r="43" spans="1:16" ht="15.75" thickBot="1" x14ac:dyDescent="0.3">
      <c r="A43" s="26" t="s">
        <v>51</v>
      </c>
      <c r="B43" s="26" t="s">
        <v>51</v>
      </c>
      <c r="C43" s="26" t="s">
        <v>51</v>
      </c>
      <c r="D43" s="27" t="s">
        <v>52</v>
      </c>
      <c r="E43" s="28">
        <v>1859307356</v>
      </c>
      <c r="F43" s="29">
        <v>1811134256</v>
      </c>
      <c r="G43" s="29">
        <v>1138914500</v>
      </c>
      <c r="H43" s="29">
        <v>195126800</v>
      </c>
      <c r="I43" s="30">
        <v>48173100</v>
      </c>
      <c r="J43" s="28">
        <v>211259890</v>
      </c>
      <c r="K43" s="29">
        <v>130518890</v>
      </c>
      <c r="L43" s="29">
        <v>69189000</v>
      </c>
      <c r="M43" s="29">
        <v>6021900</v>
      </c>
      <c r="N43" s="29">
        <v>6240300</v>
      </c>
      <c r="O43" s="29">
        <v>142070890</v>
      </c>
      <c r="P43" s="31">
        <v>2070567246</v>
      </c>
    </row>
  </sheetData>
  <mergeCells count="17">
    <mergeCell ref="A3:A5"/>
    <mergeCell ref="B3:B5"/>
    <mergeCell ref="C3:C5"/>
    <mergeCell ref="D3:D5"/>
    <mergeCell ref="E3:I3"/>
    <mergeCell ref="E4:E5"/>
    <mergeCell ref="F4:F5"/>
    <mergeCell ref="G4:H4"/>
    <mergeCell ref="I4:I5"/>
    <mergeCell ref="K4:K5"/>
    <mergeCell ref="L4:L5"/>
    <mergeCell ref="M4:N4"/>
    <mergeCell ref="O4:O5"/>
    <mergeCell ref="B1:P1"/>
    <mergeCell ref="J3:O3"/>
    <mergeCell ref="P3:P5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13E3-D9B5-4D0F-979B-52BF46993B9A}">
  <dimension ref="A1:K53"/>
  <sheetViews>
    <sheetView view="pageBreakPreview" zoomScale="124" zoomScaleNormal="124" zoomScaleSheetLayoutView="124" workbookViewId="0">
      <selection activeCell="G10" sqref="G10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75</v>
      </c>
      <c r="C1" s="83"/>
      <c r="D1" s="83"/>
      <c r="E1" s="83"/>
      <c r="F1" s="83"/>
      <c r="G1" s="83"/>
      <c r="H1" s="83"/>
      <c r="I1" s="83"/>
      <c r="J1" s="75"/>
      <c r="K1" s="75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71</v>
      </c>
      <c r="E4" s="79" t="s">
        <v>55</v>
      </c>
      <c r="F4" s="79" t="s">
        <v>56</v>
      </c>
      <c r="G4" s="97" t="s">
        <v>53</v>
      </c>
      <c r="H4" s="79" t="s">
        <v>71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2014153961</v>
      </c>
      <c r="D6" s="37">
        <f t="shared" ref="D6:E6" si="0">D7</f>
        <v>1865519407</v>
      </c>
      <c r="E6" s="37">
        <f t="shared" si="0"/>
        <v>1631218742</v>
      </c>
      <c r="F6" s="48">
        <f>E6/D6</f>
        <v>0.87440459524525327</v>
      </c>
      <c r="G6" s="37">
        <f>G7</f>
        <v>248455801</v>
      </c>
      <c r="H6" s="37">
        <f t="shared" ref="H6:I6" si="1">H7</f>
        <v>245503361</v>
      </c>
      <c r="I6" s="37">
        <f t="shared" si="1"/>
        <v>160461781</v>
      </c>
      <c r="J6" s="48">
        <f>I6/H6</f>
        <v>0.65360319445891413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SUM(C8:C49)</f>
        <v>2014153961</v>
      </c>
      <c r="D7" s="38">
        <f t="shared" ref="D7:E7" si="2">SUM(D8:D49)</f>
        <v>1865519407</v>
      </c>
      <c r="E7" s="38">
        <f t="shared" si="2"/>
        <v>1631218742</v>
      </c>
      <c r="F7" s="48">
        <f t="shared" ref="F7:F50" si="3">E7/D7</f>
        <v>0.87440459524525327</v>
      </c>
      <c r="G7" s="38">
        <f>SUM(G8:G49)</f>
        <v>248455801</v>
      </c>
      <c r="H7" s="38">
        <f>SUM(H8:H49)</f>
        <v>245503361</v>
      </c>
      <c r="I7" s="38">
        <f t="shared" ref="I7" si="4">SUM(I8:I49)</f>
        <v>160461781</v>
      </c>
      <c r="J7" s="48">
        <f t="shared" ref="J7:J50" si="5">I7/H7</f>
        <v>0.65360319445891413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110068447</v>
      </c>
      <c r="E8" s="39">
        <v>103177085</v>
      </c>
      <c r="F8" s="48">
        <f t="shared" si="3"/>
        <v>0.93739021320070048</v>
      </c>
      <c r="G8" s="38">
        <v>1576400</v>
      </c>
      <c r="H8" s="39">
        <v>1576400</v>
      </c>
      <c r="I8" s="39">
        <v>1381101</v>
      </c>
      <c r="J8" s="48">
        <f t="shared" si="5"/>
        <v>0.87611075869068766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592088598</v>
      </c>
      <c r="D9" s="39">
        <v>547182335</v>
      </c>
      <c r="E9" s="39">
        <v>450526122</v>
      </c>
      <c r="F9" s="48">
        <f t="shared" si="3"/>
        <v>0.82335648134547323</v>
      </c>
      <c r="G9" s="38">
        <v>24943207</v>
      </c>
      <c r="H9" s="39">
        <v>24943207</v>
      </c>
      <c r="I9" s="39">
        <v>18785132</v>
      </c>
      <c r="J9" s="48">
        <f t="shared" si="5"/>
        <v>0.75311614901804724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923193426</v>
      </c>
      <c r="D10" s="39">
        <v>859915746</v>
      </c>
      <c r="E10" s="39">
        <v>768648454</v>
      </c>
      <c r="F10" s="48">
        <f t="shared" si="3"/>
        <v>0.89386484382389719</v>
      </c>
      <c r="G10" s="38">
        <v>46566045</v>
      </c>
      <c r="H10" s="38">
        <v>46566045</v>
      </c>
      <c r="I10" s="39">
        <v>37302594</v>
      </c>
      <c r="J10" s="48">
        <f t="shared" si="5"/>
        <v>0.80106854683493089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2912500</v>
      </c>
      <c r="E11" s="39">
        <v>2290612</v>
      </c>
      <c r="F11" s="48">
        <f t="shared" si="3"/>
        <v>0.78647622317596566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15737100</v>
      </c>
      <c r="D12" s="39">
        <v>14253400</v>
      </c>
      <c r="E12" s="39">
        <v>12636399</v>
      </c>
      <c r="F12" s="48">
        <f t="shared" si="3"/>
        <v>0.88655331359535272</v>
      </c>
      <c r="G12" s="38">
        <v>2078994</v>
      </c>
      <c r="H12" s="39">
        <v>2078994</v>
      </c>
      <c r="I12" s="39">
        <v>1622225</v>
      </c>
      <c r="J12" s="48">
        <f t="shared" si="5"/>
        <v>0.78029325721959752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53101700</v>
      </c>
      <c r="D14" s="39">
        <v>48792100</v>
      </c>
      <c r="E14" s="39">
        <v>42537343</v>
      </c>
      <c r="F14" s="48">
        <f t="shared" si="3"/>
        <v>0.87180799760616989</v>
      </c>
      <c r="G14" s="38">
        <v>398184</v>
      </c>
      <c r="H14" s="39">
        <v>398184</v>
      </c>
      <c r="I14" s="39">
        <v>398184</v>
      </c>
      <c r="J14" s="48">
        <f t="shared" si="5"/>
        <v>1</v>
      </c>
      <c r="K14" s="45"/>
    </row>
    <row r="15" spans="1:11" ht="45" x14ac:dyDescent="0.25">
      <c r="A15" s="18">
        <v>4311090</v>
      </c>
      <c r="B15" s="13" t="s">
        <v>24</v>
      </c>
      <c r="C15" s="38">
        <v>36564310</v>
      </c>
      <c r="D15" s="39">
        <v>33837500</v>
      </c>
      <c r="E15" s="39">
        <v>30484959</v>
      </c>
      <c r="F15" s="48">
        <f t="shared" si="3"/>
        <v>0.90092231991134097</v>
      </c>
      <c r="G15" s="38">
        <v>12355184</v>
      </c>
      <c r="H15" s="39">
        <v>12355184</v>
      </c>
      <c r="I15" s="39">
        <v>8785518</v>
      </c>
      <c r="J15" s="48">
        <f t="shared" si="5"/>
        <v>0.71107949505244117</v>
      </c>
      <c r="K15" s="45"/>
    </row>
    <row r="16" spans="1:11" ht="67.5" x14ac:dyDescent="0.25">
      <c r="A16" s="18">
        <v>4311100</v>
      </c>
      <c r="B16" s="13" t="s">
        <v>25</v>
      </c>
      <c r="C16" s="38">
        <v>63752119</v>
      </c>
      <c r="D16" s="39">
        <v>57866319</v>
      </c>
      <c r="E16" s="39">
        <v>56237451</v>
      </c>
      <c r="F16" s="48">
        <f t="shared" si="3"/>
        <v>0.97185119032714007</v>
      </c>
      <c r="G16" s="38">
        <v>80000</v>
      </c>
      <c r="H16" s="39">
        <v>80000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6707500</v>
      </c>
      <c r="E17" s="39">
        <v>6183414</v>
      </c>
      <c r="F17" s="48">
        <f t="shared" si="3"/>
        <v>0.92186567275437947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22112700</v>
      </c>
      <c r="E18" s="39">
        <v>17829386</v>
      </c>
      <c r="F18" s="48">
        <f t="shared" si="3"/>
        <v>0.8062962008257698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61540</v>
      </c>
      <c r="E19" s="39">
        <v>61540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2364600</v>
      </c>
      <c r="E20" s="39">
        <v>1501831</v>
      </c>
      <c r="F20" s="48">
        <f t="shared" si="3"/>
        <v>0.63513110039753029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25417400</v>
      </c>
      <c r="D21" s="39">
        <v>23159500</v>
      </c>
      <c r="E21" s="39">
        <v>22454909</v>
      </c>
      <c r="F21" s="48">
        <f t="shared" si="3"/>
        <v>0.96957658844102856</v>
      </c>
      <c r="G21" s="38">
        <v>150000</v>
      </c>
      <c r="H21" s="39">
        <v>150000</v>
      </c>
      <c r="I21" s="39">
        <v>112889</v>
      </c>
      <c r="J21" s="48">
        <f t="shared" si="5"/>
        <v>0.75259333333333334</v>
      </c>
      <c r="K21" s="46"/>
    </row>
    <row r="22" spans="1:11" ht="33.75" x14ac:dyDescent="0.25">
      <c r="A22" s="18">
        <v>4313105</v>
      </c>
      <c r="B22" s="13" t="s">
        <v>30</v>
      </c>
      <c r="C22" s="38">
        <v>11075600</v>
      </c>
      <c r="D22" s="39">
        <v>10322400</v>
      </c>
      <c r="E22" s="39">
        <v>8228152</v>
      </c>
      <c r="F22" s="48">
        <f t="shared" si="3"/>
        <v>0.79711617453305428</v>
      </c>
      <c r="G22" s="38">
        <v>1500000</v>
      </c>
      <c r="H22" s="39">
        <v>1500000</v>
      </c>
      <c r="I22" s="39">
        <v>1462322</v>
      </c>
      <c r="J22" s="48">
        <f t="shared" si="5"/>
        <v>0.97488133333333338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117800</v>
      </c>
      <c r="J23" s="48">
        <f t="shared" si="5"/>
        <v>0.94240000000000002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4218900</v>
      </c>
      <c r="E24" s="39">
        <v>4040184</v>
      </c>
      <c r="F24" s="48">
        <f t="shared" si="3"/>
        <v>0.95763919505084261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12434300</v>
      </c>
      <c r="D26" s="39">
        <v>11290500</v>
      </c>
      <c r="E26" s="39">
        <v>10174899</v>
      </c>
      <c r="F26" s="48">
        <f t="shared" si="3"/>
        <v>0.90119117842433905</v>
      </c>
      <c r="G26" s="38">
        <v>482998</v>
      </c>
      <c r="H26" s="39">
        <v>482998</v>
      </c>
      <c r="I26" s="39">
        <v>423697</v>
      </c>
      <c r="J26" s="48">
        <f t="shared" si="5"/>
        <v>0.87722309409148691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15000</v>
      </c>
      <c r="E27" s="39">
        <v>14998</v>
      </c>
      <c r="F27" s="48">
        <f t="shared" si="3"/>
        <v>0.99986666666666668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475000</v>
      </c>
      <c r="E28" s="39">
        <v>367563</v>
      </c>
      <c r="F28" s="48">
        <f t="shared" si="3"/>
        <v>0.77381684210526314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25000</v>
      </c>
      <c r="E29" s="39">
        <v>24873</v>
      </c>
      <c r="F29" s="48">
        <f t="shared" si="3"/>
        <v>0.99492000000000003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03.75" customHeight="1" x14ac:dyDescent="0.25">
      <c r="A30" s="18">
        <v>4313221</v>
      </c>
      <c r="B30" s="13" t="s">
        <v>68</v>
      </c>
      <c r="C30" s="38"/>
      <c r="D30" s="39"/>
      <c r="E30" s="39"/>
      <c r="F30" s="48"/>
      <c r="G30" s="38">
        <v>7858207</v>
      </c>
      <c r="H30" s="38">
        <v>7858207</v>
      </c>
      <c r="I30" s="38">
        <v>7858207</v>
      </c>
      <c r="J30" s="48">
        <f t="shared" si="5"/>
        <v>1</v>
      </c>
      <c r="K30" s="46"/>
    </row>
    <row r="31" spans="1:11" ht="351.75" customHeight="1" x14ac:dyDescent="0.25">
      <c r="A31" s="18">
        <v>4313222</v>
      </c>
      <c r="B31" s="13" t="s">
        <v>74</v>
      </c>
      <c r="C31" s="38"/>
      <c r="D31" s="39"/>
      <c r="E31" s="39"/>
      <c r="F31" s="48"/>
      <c r="G31" s="38">
        <v>1196245</v>
      </c>
      <c r="H31" s="76">
        <v>1196245</v>
      </c>
      <c r="I31" s="76">
        <v>1196245</v>
      </c>
      <c r="J31" s="48">
        <f t="shared" si="5"/>
        <v>1</v>
      </c>
      <c r="K31" s="46"/>
    </row>
    <row r="32" spans="1:11" ht="235.5" customHeight="1" x14ac:dyDescent="0.25">
      <c r="A32" s="18">
        <v>4313223</v>
      </c>
      <c r="B32" s="13" t="s">
        <v>69</v>
      </c>
      <c r="C32" s="38"/>
      <c r="D32" s="39"/>
      <c r="E32" s="39"/>
      <c r="F32" s="48"/>
      <c r="G32" s="38">
        <v>3216179</v>
      </c>
      <c r="H32" s="39">
        <v>3216179</v>
      </c>
      <c r="I32" s="39">
        <v>3216179</v>
      </c>
      <c r="J32" s="48">
        <f t="shared" si="5"/>
        <v>1</v>
      </c>
      <c r="K32" s="46"/>
    </row>
    <row r="33" spans="1:11" ht="33.75" x14ac:dyDescent="0.25">
      <c r="A33" s="18">
        <v>4313242</v>
      </c>
      <c r="B33" s="13" t="s">
        <v>37</v>
      </c>
      <c r="C33" s="38">
        <v>11075500</v>
      </c>
      <c r="D33" s="39">
        <v>10052220</v>
      </c>
      <c r="E33" s="39">
        <v>9175154</v>
      </c>
      <c r="F33" s="48">
        <f t="shared" si="3"/>
        <v>0.91274902459357232</v>
      </c>
      <c r="G33" s="38">
        <v>0</v>
      </c>
      <c r="H33" s="39">
        <v>0</v>
      </c>
      <c r="I33" s="39">
        <v>0</v>
      </c>
      <c r="J33" s="48">
        <v>0</v>
      </c>
      <c r="K33" s="46"/>
    </row>
    <row r="34" spans="1:11" x14ac:dyDescent="0.25">
      <c r="A34" s="18">
        <v>4314010</v>
      </c>
      <c r="B34" s="13" t="s">
        <v>38</v>
      </c>
      <c r="C34" s="38">
        <v>1587800</v>
      </c>
      <c r="D34" s="39">
        <v>1452800</v>
      </c>
      <c r="E34" s="39">
        <v>1448882</v>
      </c>
      <c r="F34" s="48">
        <f t="shared" si="3"/>
        <v>0.99730313876651977</v>
      </c>
      <c r="G34" s="38">
        <v>0</v>
      </c>
      <c r="H34" s="39">
        <v>0</v>
      </c>
      <c r="I34" s="39">
        <v>0</v>
      </c>
      <c r="J34" s="48">
        <v>0</v>
      </c>
      <c r="K34" s="46"/>
    </row>
    <row r="35" spans="1:11" ht="22.5" x14ac:dyDescent="0.25">
      <c r="A35" s="18">
        <v>4314030</v>
      </c>
      <c r="B35" s="13" t="s">
        <v>39</v>
      </c>
      <c r="C35" s="38">
        <v>21717400</v>
      </c>
      <c r="D35" s="39">
        <v>20084100</v>
      </c>
      <c r="E35" s="39">
        <v>16905757</v>
      </c>
      <c r="F35" s="48">
        <f t="shared" si="3"/>
        <v>0.84174829840520615</v>
      </c>
      <c r="G35" s="38">
        <v>1630000</v>
      </c>
      <c r="H35" s="39">
        <v>1630000</v>
      </c>
      <c r="I35" s="39">
        <v>798035</v>
      </c>
      <c r="J35" s="48">
        <f t="shared" si="5"/>
        <v>0.48959202453987732</v>
      </c>
      <c r="K35" s="45"/>
    </row>
    <row r="36" spans="1:11" ht="45" x14ac:dyDescent="0.25">
      <c r="A36" s="18">
        <v>4314060</v>
      </c>
      <c r="B36" s="13" t="s">
        <v>40</v>
      </c>
      <c r="C36" s="38">
        <v>4563600</v>
      </c>
      <c r="D36" s="39">
        <v>4207100</v>
      </c>
      <c r="E36" s="39">
        <v>3782758</v>
      </c>
      <c r="F36" s="48">
        <f t="shared" si="3"/>
        <v>0.89913669748758052</v>
      </c>
      <c r="G36" s="38">
        <v>0</v>
      </c>
      <c r="H36" s="39">
        <v>0</v>
      </c>
      <c r="I36" s="39">
        <v>0</v>
      </c>
      <c r="J36" s="48">
        <v>0</v>
      </c>
      <c r="K36" s="45"/>
    </row>
    <row r="37" spans="1:11" ht="33.75" x14ac:dyDescent="0.25">
      <c r="A37" s="18">
        <v>4314081</v>
      </c>
      <c r="B37" s="13" t="s">
        <v>41</v>
      </c>
      <c r="C37" s="38">
        <v>1858200</v>
      </c>
      <c r="D37" s="39">
        <v>1718400</v>
      </c>
      <c r="E37" s="39">
        <v>1589190</v>
      </c>
      <c r="F37" s="48">
        <f t="shared" si="3"/>
        <v>0.92480796089385475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22.5" x14ac:dyDescent="0.25">
      <c r="A38" s="18">
        <v>4314082</v>
      </c>
      <c r="B38" s="13" t="s">
        <v>42</v>
      </c>
      <c r="C38" s="38">
        <v>416000</v>
      </c>
      <c r="D38" s="39">
        <v>251000</v>
      </c>
      <c r="E38" s="39">
        <v>250440</v>
      </c>
      <c r="F38" s="48">
        <f t="shared" si="3"/>
        <v>0.99776892430278885</v>
      </c>
      <c r="G38" s="38">
        <v>0</v>
      </c>
      <c r="H38" s="39">
        <v>0</v>
      </c>
      <c r="I38" s="39">
        <v>0</v>
      </c>
      <c r="J38" s="48">
        <v>0</v>
      </c>
      <c r="K38" s="46"/>
    </row>
    <row r="39" spans="1:11" ht="45" x14ac:dyDescent="0.25">
      <c r="A39" s="18">
        <v>4315031</v>
      </c>
      <c r="B39" s="13" t="s">
        <v>43</v>
      </c>
      <c r="C39" s="38">
        <v>30095600</v>
      </c>
      <c r="D39" s="39">
        <v>27497800</v>
      </c>
      <c r="E39" s="39">
        <v>22087825</v>
      </c>
      <c r="F39" s="48">
        <f t="shared" si="3"/>
        <v>0.80325789699539596</v>
      </c>
      <c r="G39" s="38">
        <v>400000</v>
      </c>
      <c r="H39" s="39">
        <v>400000</v>
      </c>
      <c r="I39" s="39">
        <v>0</v>
      </c>
      <c r="J39" s="48">
        <v>0</v>
      </c>
      <c r="K39" s="45"/>
    </row>
    <row r="40" spans="1:11" ht="45" x14ac:dyDescent="0.25">
      <c r="A40" s="18">
        <v>4315045</v>
      </c>
      <c r="B40" s="78" t="s">
        <v>76</v>
      </c>
      <c r="C40" s="38"/>
      <c r="D40" s="39"/>
      <c r="E40" s="39"/>
      <c r="F40" s="48">
        <v>0</v>
      </c>
      <c r="G40" s="38">
        <v>2626725</v>
      </c>
      <c r="H40" s="39">
        <v>2232725</v>
      </c>
      <c r="I40" s="39"/>
      <c r="J40" s="48">
        <f t="shared" si="5"/>
        <v>0</v>
      </c>
      <c r="K40" s="45"/>
    </row>
    <row r="41" spans="1:11" ht="67.5" x14ac:dyDescent="0.25">
      <c r="A41" s="18">
        <v>4315061</v>
      </c>
      <c r="B41" s="13" t="s">
        <v>44</v>
      </c>
      <c r="C41" s="38">
        <v>80000</v>
      </c>
      <c r="D41" s="39">
        <v>80000</v>
      </c>
      <c r="E41" s="39">
        <v>76011</v>
      </c>
      <c r="F41" s="48">
        <f t="shared" si="3"/>
        <v>0.95013749999999997</v>
      </c>
      <c r="G41" s="38">
        <v>0</v>
      </c>
      <c r="H41" s="39">
        <v>0</v>
      </c>
      <c r="I41" s="39">
        <v>0</v>
      </c>
      <c r="J41" s="48">
        <v>0</v>
      </c>
      <c r="K41" s="46"/>
    </row>
    <row r="42" spans="1:11" ht="33.75" x14ac:dyDescent="0.25">
      <c r="A42" s="18">
        <v>4316011</v>
      </c>
      <c r="B42" s="13" t="s">
        <v>45</v>
      </c>
      <c r="C42" s="38">
        <v>0</v>
      </c>
      <c r="D42" s="39">
        <v>0</v>
      </c>
      <c r="E42" s="39">
        <v>0</v>
      </c>
      <c r="F42" s="48">
        <v>0</v>
      </c>
      <c r="G42" s="38">
        <v>92396868</v>
      </c>
      <c r="H42" s="39">
        <v>92396868</v>
      </c>
      <c r="I42" s="39">
        <v>55068570</v>
      </c>
      <c r="J42" s="48">
        <f t="shared" si="5"/>
        <v>0.59600039689657014</v>
      </c>
      <c r="K42" s="46"/>
    </row>
    <row r="43" spans="1:11" ht="22.5" x14ac:dyDescent="0.25">
      <c r="A43" s="18">
        <v>4316030</v>
      </c>
      <c r="B43" s="13" t="s">
        <v>46</v>
      </c>
      <c r="C43" s="38">
        <v>48173100</v>
      </c>
      <c r="D43" s="39">
        <v>44575000</v>
      </c>
      <c r="E43" s="39">
        <v>38463551</v>
      </c>
      <c r="F43" s="48">
        <f t="shared" si="3"/>
        <v>0.86289514301738646</v>
      </c>
      <c r="G43" s="38">
        <v>1290000</v>
      </c>
      <c r="H43" s="39">
        <v>1290000</v>
      </c>
      <c r="I43" s="39">
        <v>1008857</v>
      </c>
      <c r="J43" s="48">
        <f t="shared" si="5"/>
        <v>0.78205968992248065</v>
      </c>
      <c r="K43" s="46"/>
    </row>
    <row r="44" spans="1:11" ht="101.25" x14ac:dyDescent="0.25">
      <c r="A44" s="18">
        <v>4316083</v>
      </c>
      <c r="B44" s="13" t="s">
        <v>77</v>
      </c>
      <c r="C44" s="38"/>
      <c r="D44" s="39"/>
      <c r="E44" s="39"/>
      <c r="F44" s="48">
        <v>0</v>
      </c>
      <c r="G44" s="38">
        <v>2253925</v>
      </c>
      <c r="H44" s="39">
        <v>2253925</v>
      </c>
      <c r="I44" s="39">
        <v>2253925</v>
      </c>
      <c r="J44" s="48">
        <f t="shared" si="5"/>
        <v>1</v>
      </c>
      <c r="K44" s="46"/>
    </row>
    <row r="45" spans="1:11" ht="22.5" x14ac:dyDescent="0.25">
      <c r="A45" s="18">
        <v>4317310</v>
      </c>
      <c r="B45" s="13" t="s">
        <v>47</v>
      </c>
      <c r="C45" s="38">
        <v>0</v>
      </c>
      <c r="D45" s="39">
        <v>0</v>
      </c>
      <c r="E45" s="39">
        <v>0</v>
      </c>
      <c r="F45" s="48">
        <v>0</v>
      </c>
      <c r="G45" s="38">
        <v>1000000</v>
      </c>
      <c r="H45" s="39">
        <v>1000000</v>
      </c>
      <c r="I45" s="39">
        <v>0</v>
      </c>
      <c r="J45" s="48">
        <f t="shared" si="5"/>
        <v>0</v>
      </c>
      <c r="K45" s="46"/>
    </row>
    <row r="46" spans="1:11" ht="22.5" x14ac:dyDescent="0.25">
      <c r="A46" s="18">
        <v>4317321</v>
      </c>
      <c r="B46" s="13" t="s">
        <v>48</v>
      </c>
      <c r="C46" s="38">
        <v>0</v>
      </c>
      <c r="D46" s="39">
        <v>0</v>
      </c>
      <c r="E46" s="39">
        <v>0</v>
      </c>
      <c r="F46" s="48">
        <v>0</v>
      </c>
      <c r="G46" s="38">
        <v>25514300</v>
      </c>
      <c r="H46" s="39">
        <v>25514300</v>
      </c>
      <c r="I46" s="39">
        <v>4291123</v>
      </c>
      <c r="J46" s="48">
        <f t="shared" si="5"/>
        <v>0.16818501781353987</v>
      </c>
      <c r="K46" s="46"/>
    </row>
    <row r="47" spans="1:11" ht="22.5" x14ac:dyDescent="0.25">
      <c r="A47" s="18">
        <v>4317324</v>
      </c>
      <c r="B47" s="13" t="s">
        <v>49</v>
      </c>
      <c r="C47" s="38">
        <v>0</v>
      </c>
      <c r="D47" s="39">
        <v>0</v>
      </c>
      <c r="E47" s="39">
        <v>0</v>
      </c>
      <c r="F47" s="48">
        <v>0</v>
      </c>
      <c r="G47" s="38">
        <v>700000</v>
      </c>
      <c r="H47" s="39">
        <v>700000</v>
      </c>
      <c r="I47" s="39">
        <v>8851</v>
      </c>
      <c r="J47" s="53">
        <f t="shared" si="5"/>
        <v>1.2644285714285714E-2</v>
      </c>
      <c r="K47" s="46"/>
    </row>
    <row r="48" spans="1:11" ht="45.75" customHeight="1" x14ac:dyDescent="0.25">
      <c r="A48" s="49">
        <v>4317363</v>
      </c>
      <c r="B48" s="69" t="s">
        <v>64</v>
      </c>
      <c r="C48" s="38">
        <v>0</v>
      </c>
      <c r="D48" s="39">
        <v>0</v>
      </c>
      <c r="E48" s="39">
        <v>0</v>
      </c>
      <c r="F48" s="48">
        <v>0</v>
      </c>
      <c r="G48" s="65">
        <v>3055000</v>
      </c>
      <c r="H48" s="64">
        <v>1955000</v>
      </c>
      <c r="I48" s="67">
        <v>928123</v>
      </c>
      <c r="J48" s="66">
        <f t="shared" si="5"/>
        <v>0.47474322250639384</v>
      </c>
      <c r="K48" s="46"/>
    </row>
    <row r="49" spans="1:11" ht="135.75" thickBot="1" x14ac:dyDescent="0.3">
      <c r="A49" s="49">
        <v>4317691</v>
      </c>
      <c r="B49" s="50" t="s">
        <v>50</v>
      </c>
      <c r="C49" s="38">
        <v>0</v>
      </c>
      <c r="D49" s="39">
        <v>0</v>
      </c>
      <c r="E49" s="39">
        <v>0</v>
      </c>
      <c r="F49" s="48">
        <v>0</v>
      </c>
      <c r="G49" s="54">
        <v>14720840</v>
      </c>
      <c r="H49" s="64">
        <v>13262400</v>
      </c>
      <c r="I49" s="64">
        <v>13104954</v>
      </c>
      <c r="J49" s="53">
        <f t="shared" si="5"/>
        <v>0.98812839305103151</v>
      </c>
      <c r="K49" s="46"/>
    </row>
    <row r="50" spans="1:11" ht="15.75" thickBot="1" x14ac:dyDescent="0.3">
      <c r="A50" s="55" t="s">
        <v>51</v>
      </c>
      <c r="B50" s="56" t="s">
        <v>52</v>
      </c>
      <c r="C50" s="57">
        <f>C6</f>
        <v>2014153961</v>
      </c>
      <c r="D50" s="57">
        <f t="shared" ref="D50:E50" si="6">D6</f>
        <v>1865519407</v>
      </c>
      <c r="E50" s="57">
        <f t="shared" si="6"/>
        <v>1631218742</v>
      </c>
      <c r="F50" s="58">
        <f t="shared" si="3"/>
        <v>0.87440459524525327</v>
      </c>
      <c r="G50" s="57">
        <f t="shared" ref="G50:I50" si="7">G6</f>
        <v>248455801</v>
      </c>
      <c r="H50" s="57">
        <f t="shared" si="7"/>
        <v>245503361</v>
      </c>
      <c r="I50" s="57">
        <f t="shared" si="7"/>
        <v>160461781</v>
      </c>
      <c r="J50" s="59">
        <f t="shared" si="5"/>
        <v>0.65360319445891413</v>
      </c>
      <c r="K50" s="47"/>
    </row>
    <row r="51" spans="1:11" s="42" customFormat="1" x14ac:dyDescent="0.25">
      <c r="A51"/>
      <c r="B51"/>
      <c r="C51" s="60"/>
      <c r="E51" s="60"/>
      <c r="H51" s="60"/>
      <c r="I51" s="60"/>
    </row>
    <row r="52" spans="1:11" s="42" customFormat="1" x14ac:dyDescent="0.25">
      <c r="A52"/>
      <c r="B52"/>
      <c r="C52" s="60"/>
      <c r="E52" s="60"/>
      <c r="G52" s="60"/>
    </row>
    <row r="53" spans="1:11" s="42" customFormat="1" x14ac:dyDescent="0.25">
      <c r="A53"/>
      <c r="B53"/>
      <c r="H53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C35C-D8CA-4F94-B08D-6FD0A4EBC419}">
  <dimension ref="A1:K51"/>
  <sheetViews>
    <sheetView view="pageBreakPreview" zoomScale="124" zoomScaleNormal="124" zoomScaleSheetLayoutView="124" workbookViewId="0">
      <selection activeCell="E39" sqref="E39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73</v>
      </c>
      <c r="C1" s="83"/>
      <c r="D1" s="83"/>
      <c r="E1" s="83"/>
      <c r="F1" s="83"/>
      <c r="G1" s="83"/>
      <c r="H1" s="83"/>
      <c r="I1" s="83"/>
      <c r="J1" s="74"/>
      <c r="K1" s="74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71</v>
      </c>
      <c r="E4" s="79" t="s">
        <v>55</v>
      </c>
      <c r="F4" s="79" t="s">
        <v>56</v>
      </c>
      <c r="G4" s="97" t="s">
        <v>53</v>
      </c>
      <c r="H4" s="79" t="s">
        <v>71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2001990024</v>
      </c>
      <c r="D6" s="37">
        <f t="shared" ref="D6:E6" si="0">D7</f>
        <v>1696867847</v>
      </c>
      <c r="E6" s="37">
        <f t="shared" si="0"/>
        <v>1471457378</v>
      </c>
      <c r="F6" s="48">
        <f>E6/D6</f>
        <v>0.8671608579309712</v>
      </c>
      <c r="G6" s="37">
        <f>G7</f>
        <v>184605461</v>
      </c>
      <c r="H6" s="37">
        <f t="shared" ref="H6:I6" si="1">H7</f>
        <v>174160321</v>
      </c>
      <c r="I6" s="37">
        <f t="shared" si="1"/>
        <v>142410586</v>
      </c>
      <c r="J6" s="48">
        <f>I6/H6</f>
        <v>0.81769822874867115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SUM(C8:C47)</f>
        <v>2001990024</v>
      </c>
      <c r="D7" s="38">
        <f t="shared" ref="D7:E7" si="2">SUM(D8:D47)</f>
        <v>1696867847</v>
      </c>
      <c r="E7" s="38">
        <f t="shared" si="2"/>
        <v>1471457378</v>
      </c>
      <c r="F7" s="48">
        <f t="shared" ref="F7:F48" si="3">E7/D7</f>
        <v>0.8671608579309712</v>
      </c>
      <c r="G7" s="38">
        <f>SUM(G8:G47)</f>
        <v>184605461</v>
      </c>
      <c r="H7" s="38">
        <f>SUM(H8:H47)</f>
        <v>174160321</v>
      </c>
      <c r="I7" s="38">
        <f t="shared" ref="I7" si="4">SUM(I8:I47)</f>
        <v>142410586</v>
      </c>
      <c r="J7" s="48">
        <f t="shared" ref="J7:J48" si="5">I7/H7</f>
        <v>0.81769822874867115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100884726</v>
      </c>
      <c r="E8" s="39">
        <v>92635734</v>
      </c>
      <c r="F8" s="48">
        <f t="shared" si="3"/>
        <v>0.9182334895770049</v>
      </c>
      <c r="G8" s="38">
        <v>1576400</v>
      </c>
      <c r="H8" s="39">
        <v>1576400</v>
      </c>
      <c r="I8" s="39">
        <v>1178244</v>
      </c>
      <c r="J8" s="48">
        <f t="shared" si="5"/>
        <v>0.74742704897234202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585884900</v>
      </c>
      <c r="D9" s="39">
        <v>490562765</v>
      </c>
      <c r="E9" s="39">
        <v>402619220</v>
      </c>
      <c r="F9" s="48">
        <f t="shared" si="3"/>
        <v>0.82072926998444329</v>
      </c>
      <c r="G9" s="38">
        <v>21123207</v>
      </c>
      <c r="H9" s="39">
        <v>21123207</v>
      </c>
      <c r="I9" s="39">
        <v>18221079</v>
      </c>
      <c r="J9" s="48">
        <f t="shared" si="5"/>
        <v>0.86260949864289072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923188616</v>
      </c>
      <c r="D10" s="39">
        <v>790613196</v>
      </c>
      <c r="E10" s="39">
        <v>700897563</v>
      </c>
      <c r="F10" s="48">
        <f t="shared" si="3"/>
        <v>0.88652398738864457</v>
      </c>
      <c r="G10" s="38">
        <v>38450655</v>
      </c>
      <c r="H10" s="38">
        <v>38450655</v>
      </c>
      <c r="I10" s="39">
        <v>30264933</v>
      </c>
      <c r="J10" s="48">
        <f t="shared" si="5"/>
        <v>0.78711098679593361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2634800</v>
      </c>
      <c r="E11" s="39">
        <v>2108408</v>
      </c>
      <c r="F11" s="48">
        <f t="shared" si="3"/>
        <v>0.80021557613481098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12930400</v>
      </c>
      <c r="E12" s="39">
        <v>11613345</v>
      </c>
      <c r="F12" s="48">
        <f t="shared" si="3"/>
        <v>0.89814274887087797</v>
      </c>
      <c r="G12" s="38">
        <v>2078994</v>
      </c>
      <c r="H12" s="39">
        <v>2078994</v>
      </c>
      <c r="I12" s="39">
        <v>1618985</v>
      </c>
      <c r="J12" s="48">
        <f t="shared" si="5"/>
        <v>0.7787348111634762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44382100</v>
      </c>
      <c r="E14" s="39">
        <v>38834346</v>
      </c>
      <c r="F14" s="48">
        <f t="shared" si="3"/>
        <v>0.87500019151865283</v>
      </c>
      <c r="G14" s="38">
        <v>398184</v>
      </c>
      <c r="H14" s="39">
        <v>398184</v>
      </c>
      <c r="I14" s="39">
        <v>398184</v>
      </c>
      <c r="J14" s="48">
        <f t="shared" si="5"/>
        <v>1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30453700</v>
      </c>
      <c r="E15" s="39">
        <v>27648329</v>
      </c>
      <c r="F15" s="48">
        <f t="shared" si="3"/>
        <v>0.90788078295904928</v>
      </c>
      <c r="G15" s="38">
        <v>11115184</v>
      </c>
      <c r="H15" s="39">
        <v>11115184</v>
      </c>
      <c r="I15" s="39">
        <v>8091031</v>
      </c>
      <c r="J15" s="48">
        <f t="shared" si="5"/>
        <v>0.72792596145956734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52710300</v>
      </c>
      <c r="E16" s="39">
        <v>50273193</v>
      </c>
      <c r="F16" s="48">
        <f t="shared" si="3"/>
        <v>0.95376412200272054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6168100</v>
      </c>
      <c r="E17" s="39">
        <v>5577313</v>
      </c>
      <c r="F17" s="48">
        <f t="shared" si="3"/>
        <v>0.90421896532157386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20466700</v>
      </c>
      <c r="E18" s="39">
        <v>15549372</v>
      </c>
      <c r="F18" s="48">
        <f t="shared" si="3"/>
        <v>0.75974006556992579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61540</v>
      </c>
      <c r="E19" s="39">
        <v>41630</v>
      </c>
      <c r="F19" s="48">
        <f t="shared" si="3"/>
        <v>0.67647058823529416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2209800</v>
      </c>
      <c r="E20" s="39">
        <v>1320850</v>
      </c>
      <c r="F20" s="48">
        <f t="shared" si="3"/>
        <v>0.59772377590732195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21121300</v>
      </c>
      <c r="E21" s="39">
        <v>20282722</v>
      </c>
      <c r="F21" s="48">
        <f t="shared" si="3"/>
        <v>0.96029704610985123</v>
      </c>
      <c r="G21" s="38">
        <v>150000</v>
      </c>
      <c r="H21" s="39">
        <v>150000</v>
      </c>
      <c r="I21" s="39">
        <v>112889</v>
      </c>
      <c r="J21" s="48">
        <f t="shared" si="5"/>
        <v>0.75259333333333334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9618200</v>
      </c>
      <c r="E22" s="39">
        <v>6450095</v>
      </c>
      <c r="F22" s="48">
        <f t="shared" si="3"/>
        <v>0.67061352436006738</v>
      </c>
      <c r="G22" s="38">
        <v>1500000</v>
      </c>
      <c r="H22" s="39">
        <v>1500000</v>
      </c>
      <c r="I22" s="39">
        <v>725516</v>
      </c>
      <c r="J22" s="48">
        <f t="shared" si="5"/>
        <v>0.48367733333333335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117800</v>
      </c>
      <c r="J23" s="48">
        <f t="shared" si="5"/>
        <v>0.94240000000000002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3833200</v>
      </c>
      <c r="E24" s="39">
        <v>3567504</v>
      </c>
      <c r="F24" s="48">
        <f t="shared" si="3"/>
        <v>0.93068558906396748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10086400</v>
      </c>
      <c r="E26" s="39">
        <v>9064822</v>
      </c>
      <c r="F26" s="48">
        <f t="shared" si="3"/>
        <v>0.89871728267766493</v>
      </c>
      <c r="G26" s="38">
        <v>432998</v>
      </c>
      <c r="H26" s="39">
        <v>432998</v>
      </c>
      <c r="I26" s="39">
        <v>423697</v>
      </c>
      <c r="J26" s="48">
        <f t="shared" si="5"/>
        <v>0.97851953126804281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15000</v>
      </c>
      <c r="E27" s="39">
        <v>6942</v>
      </c>
      <c r="F27" s="48">
        <f t="shared" si="3"/>
        <v>0.46279999999999999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450000</v>
      </c>
      <c r="E28" s="39">
        <v>339123</v>
      </c>
      <c r="F28" s="48">
        <f t="shared" si="3"/>
        <v>0.75360666666666665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25000</v>
      </c>
      <c r="E29" s="39">
        <v>24873</v>
      </c>
      <c r="F29" s="48">
        <f t="shared" si="3"/>
        <v>0.99492000000000003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03.75" customHeight="1" x14ac:dyDescent="0.25">
      <c r="A30" s="18">
        <v>4313221</v>
      </c>
      <c r="B30" s="13" t="s">
        <v>68</v>
      </c>
      <c r="C30" s="38"/>
      <c r="D30" s="39"/>
      <c r="E30" s="39"/>
      <c r="F30" s="48"/>
      <c r="G30" s="38">
        <v>7858207</v>
      </c>
      <c r="H30" s="38">
        <v>7858207</v>
      </c>
      <c r="I30" s="38">
        <v>7858207</v>
      </c>
      <c r="J30" s="48">
        <f t="shared" si="5"/>
        <v>1</v>
      </c>
      <c r="K30" s="46"/>
    </row>
    <row r="31" spans="1:11" ht="351.75" customHeight="1" x14ac:dyDescent="0.25">
      <c r="A31" s="18">
        <v>4313222</v>
      </c>
      <c r="B31" s="13" t="s">
        <v>74</v>
      </c>
      <c r="C31" s="38"/>
      <c r="D31" s="39"/>
      <c r="E31" s="39"/>
      <c r="F31" s="48"/>
      <c r="G31" s="38">
        <v>1196245</v>
      </c>
      <c r="H31" s="76">
        <v>1196245</v>
      </c>
      <c r="I31" s="76">
        <v>1196245</v>
      </c>
      <c r="J31" s="48">
        <f t="shared" si="5"/>
        <v>1</v>
      </c>
      <c r="K31" s="46"/>
    </row>
    <row r="32" spans="1:11" ht="235.5" customHeight="1" x14ac:dyDescent="0.25">
      <c r="A32" s="18">
        <v>4313223</v>
      </c>
      <c r="B32" s="13" t="s">
        <v>69</v>
      </c>
      <c r="C32" s="38"/>
      <c r="D32" s="39"/>
      <c r="E32" s="39"/>
      <c r="F32" s="48"/>
      <c r="G32" s="38">
        <v>3216179</v>
      </c>
      <c r="H32" s="39">
        <v>3216179</v>
      </c>
      <c r="I32" s="39">
        <v>3216179</v>
      </c>
      <c r="J32" s="48">
        <f t="shared" si="5"/>
        <v>1</v>
      </c>
      <c r="K32" s="46"/>
    </row>
    <row r="33" spans="1:11" ht="33.75" x14ac:dyDescent="0.25">
      <c r="A33" s="18">
        <v>4313242</v>
      </c>
      <c r="B33" s="13" t="s">
        <v>37</v>
      </c>
      <c r="C33" s="38">
        <v>11075500</v>
      </c>
      <c r="D33" s="39">
        <v>8982820</v>
      </c>
      <c r="E33" s="39">
        <v>8084090</v>
      </c>
      <c r="F33" s="48">
        <f t="shared" si="3"/>
        <v>0.89995012702024535</v>
      </c>
      <c r="G33" s="38">
        <v>0</v>
      </c>
      <c r="H33" s="39">
        <v>0</v>
      </c>
      <c r="I33" s="39">
        <v>0</v>
      </c>
      <c r="J33" s="48">
        <v>0</v>
      </c>
      <c r="K33" s="46"/>
    </row>
    <row r="34" spans="1:11" x14ac:dyDescent="0.25">
      <c r="A34" s="18">
        <v>4314010</v>
      </c>
      <c r="B34" s="13" t="s">
        <v>38</v>
      </c>
      <c r="C34" s="38">
        <v>1587800</v>
      </c>
      <c r="D34" s="39">
        <v>1318000</v>
      </c>
      <c r="E34" s="39">
        <v>1313031</v>
      </c>
      <c r="F34" s="48">
        <f t="shared" si="3"/>
        <v>0.99622989377845217</v>
      </c>
      <c r="G34" s="38">
        <v>0</v>
      </c>
      <c r="H34" s="39">
        <v>0</v>
      </c>
      <c r="I34" s="39">
        <v>0</v>
      </c>
      <c r="J34" s="48">
        <v>0</v>
      </c>
      <c r="K34" s="46"/>
    </row>
    <row r="35" spans="1:11" ht="22.5" x14ac:dyDescent="0.25">
      <c r="A35" s="18">
        <v>4314030</v>
      </c>
      <c r="B35" s="13" t="s">
        <v>39</v>
      </c>
      <c r="C35" s="38">
        <v>21717400</v>
      </c>
      <c r="D35" s="39">
        <v>18445900</v>
      </c>
      <c r="E35" s="39">
        <v>14934411</v>
      </c>
      <c r="F35" s="48">
        <f t="shared" si="3"/>
        <v>0.8096330891959731</v>
      </c>
      <c r="G35" s="38">
        <v>800000</v>
      </c>
      <c r="H35" s="39">
        <v>800000</v>
      </c>
      <c r="I35" s="39">
        <v>798035</v>
      </c>
      <c r="J35" s="48">
        <f t="shared" si="5"/>
        <v>0.99754374999999995</v>
      </c>
      <c r="K35" s="45"/>
    </row>
    <row r="36" spans="1:11" ht="45" x14ac:dyDescent="0.25">
      <c r="A36" s="18">
        <v>4314060</v>
      </c>
      <c r="B36" s="13" t="s">
        <v>40</v>
      </c>
      <c r="C36" s="38">
        <v>4563600</v>
      </c>
      <c r="D36" s="39">
        <v>3872800</v>
      </c>
      <c r="E36" s="39">
        <v>3490057</v>
      </c>
      <c r="F36" s="48">
        <f t="shared" si="3"/>
        <v>0.90117150382152444</v>
      </c>
      <c r="G36" s="38">
        <v>0</v>
      </c>
      <c r="H36" s="39">
        <v>0</v>
      </c>
      <c r="I36" s="39">
        <v>0</v>
      </c>
      <c r="J36" s="48">
        <v>0</v>
      </c>
      <c r="K36" s="45"/>
    </row>
    <row r="37" spans="1:11" ht="33.75" x14ac:dyDescent="0.25">
      <c r="A37" s="18">
        <v>4314081</v>
      </c>
      <c r="B37" s="13" t="s">
        <v>41</v>
      </c>
      <c r="C37" s="38">
        <v>1858200</v>
      </c>
      <c r="D37" s="39">
        <v>1578000</v>
      </c>
      <c r="E37" s="39">
        <v>1446454</v>
      </c>
      <c r="F37" s="48">
        <f t="shared" si="3"/>
        <v>0.91663751584283903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22.5" x14ac:dyDescent="0.25">
      <c r="A38" s="18">
        <v>4314082</v>
      </c>
      <c r="B38" s="13" t="s">
        <v>42</v>
      </c>
      <c r="C38" s="38">
        <v>416000</v>
      </c>
      <c r="D38" s="39">
        <v>251000</v>
      </c>
      <c r="E38" s="39">
        <v>250440</v>
      </c>
      <c r="F38" s="48">
        <f t="shared" si="3"/>
        <v>0.99776892430278885</v>
      </c>
      <c r="G38" s="38">
        <v>0</v>
      </c>
      <c r="H38" s="39">
        <v>0</v>
      </c>
      <c r="I38" s="39">
        <v>0</v>
      </c>
      <c r="J38" s="48">
        <v>0</v>
      </c>
      <c r="K38" s="46"/>
    </row>
    <row r="39" spans="1:11" ht="45" x14ac:dyDescent="0.25">
      <c r="A39" s="18">
        <v>4315031</v>
      </c>
      <c r="B39" s="13" t="s">
        <v>43</v>
      </c>
      <c r="C39" s="38">
        <v>26687200</v>
      </c>
      <c r="D39" s="39">
        <v>22695400</v>
      </c>
      <c r="E39" s="39">
        <v>18795157</v>
      </c>
      <c r="F39" s="48">
        <f t="shared" si="3"/>
        <v>0.82814830318038013</v>
      </c>
      <c r="G39" s="38">
        <v>0</v>
      </c>
      <c r="H39" s="39">
        <v>0</v>
      </c>
      <c r="I39" s="39">
        <v>0</v>
      </c>
      <c r="J39" s="48">
        <v>0</v>
      </c>
      <c r="K39" s="45"/>
    </row>
    <row r="40" spans="1:11" ht="67.5" x14ac:dyDescent="0.25">
      <c r="A40" s="18">
        <v>4315061</v>
      </c>
      <c r="B40" s="13" t="s">
        <v>44</v>
      </c>
      <c r="C40" s="38">
        <v>80000</v>
      </c>
      <c r="D40" s="39">
        <v>80000</v>
      </c>
      <c r="E40" s="39">
        <v>70214</v>
      </c>
      <c r="F40" s="48">
        <f t="shared" si="3"/>
        <v>0.87767499999999998</v>
      </c>
      <c r="G40" s="38">
        <v>0</v>
      </c>
      <c r="H40" s="39">
        <v>0</v>
      </c>
      <c r="I40" s="39">
        <v>0</v>
      </c>
      <c r="J40" s="48">
        <v>0</v>
      </c>
      <c r="K40" s="46"/>
    </row>
    <row r="41" spans="1:11" ht="33.75" x14ac:dyDescent="0.25">
      <c r="A41" s="18">
        <v>4316011</v>
      </c>
      <c r="B41" s="13" t="s">
        <v>45</v>
      </c>
      <c r="C41" s="38">
        <v>0</v>
      </c>
      <c r="D41" s="39">
        <v>0</v>
      </c>
      <c r="E41" s="39">
        <v>0</v>
      </c>
      <c r="F41" s="48">
        <v>0</v>
      </c>
      <c r="G41" s="38">
        <v>68476868</v>
      </c>
      <c r="H41" s="39">
        <v>61883868</v>
      </c>
      <c r="I41" s="39">
        <v>49721440</v>
      </c>
      <c r="J41" s="48">
        <f t="shared" si="5"/>
        <v>0.803463674895047</v>
      </c>
      <c r="K41" s="46"/>
    </row>
    <row r="42" spans="1:11" ht="22.5" x14ac:dyDescent="0.25">
      <c r="A42" s="18">
        <v>4316030</v>
      </c>
      <c r="B42" s="13" t="s">
        <v>46</v>
      </c>
      <c r="C42" s="38">
        <v>48173100</v>
      </c>
      <c r="D42" s="39">
        <v>40396700</v>
      </c>
      <c r="E42" s="39">
        <v>34199140</v>
      </c>
      <c r="F42" s="48">
        <f t="shared" si="3"/>
        <v>0.84658251787893568</v>
      </c>
      <c r="G42" s="38">
        <v>1290000</v>
      </c>
      <c r="H42" s="39">
        <v>1290000</v>
      </c>
      <c r="I42" s="39">
        <v>1008857</v>
      </c>
      <c r="J42" s="48">
        <v>0</v>
      </c>
      <c r="K42" s="46"/>
    </row>
    <row r="43" spans="1:11" ht="22.5" x14ac:dyDescent="0.25">
      <c r="A43" s="18">
        <v>4317310</v>
      </c>
      <c r="B43" s="13" t="s">
        <v>47</v>
      </c>
      <c r="C43" s="38">
        <v>0</v>
      </c>
      <c r="D43" s="39">
        <v>0</v>
      </c>
      <c r="E43" s="39">
        <v>0</v>
      </c>
      <c r="F43" s="48">
        <v>0</v>
      </c>
      <c r="G43" s="38">
        <v>1000000</v>
      </c>
      <c r="H43" s="39">
        <v>1000000</v>
      </c>
      <c r="I43" s="39">
        <v>0</v>
      </c>
      <c r="J43" s="48">
        <f t="shared" si="5"/>
        <v>0</v>
      </c>
      <c r="K43" s="46"/>
    </row>
    <row r="44" spans="1:11" ht="22.5" x14ac:dyDescent="0.25">
      <c r="A44" s="18">
        <v>4317321</v>
      </c>
      <c r="B44" s="13" t="s">
        <v>48</v>
      </c>
      <c r="C44" s="38">
        <v>0</v>
      </c>
      <c r="D44" s="39">
        <v>0</v>
      </c>
      <c r="E44" s="39">
        <v>0</v>
      </c>
      <c r="F44" s="48">
        <v>0</v>
      </c>
      <c r="G44" s="38">
        <v>5000000</v>
      </c>
      <c r="H44" s="39">
        <v>5000000</v>
      </c>
      <c r="I44" s="39">
        <v>4291123</v>
      </c>
      <c r="J44" s="48">
        <f t="shared" si="5"/>
        <v>0.8582246</v>
      </c>
      <c r="K44" s="46"/>
    </row>
    <row r="45" spans="1:11" ht="22.5" x14ac:dyDescent="0.25">
      <c r="A45" s="18">
        <v>4317324</v>
      </c>
      <c r="B45" s="13" t="s">
        <v>49</v>
      </c>
      <c r="C45" s="38">
        <v>0</v>
      </c>
      <c r="D45" s="39">
        <v>0</v>
      </c>
      <c r="E45" s="39">
        <v>0</v>
      </c>
      <c r="F45" s="48">
        <v>0</v>
      </c>
      <c r="G45" s="38">
        <v>700000</v>
      </c>
      <c r="H45" s="39">
        <v>700000</v>
      </c>
      <c r="I45" s="39">
        <v>8851</v>
      </c>
      <c r="J45" s="53">
        <f t="shared" si="5"/>
        <v>1.2644285714285714E-2</v>
      </c>
      <c r="K45" s="46"/>
    </row>
    <row r="46" spans="1:11" ht="45.75" customHeight="1" x14ac:dyDescent="0.25">
      <c r="A46" s="49">
        <v>4317363</v>
      </c>
      <c r="B46" s="69" t="s">
        <v>64</v>
      </c>
      <c r="C46" s="38">
        <v>0</v>
      </c>
      <c r="D46" s="39">
        <v>0</v>
      </c>
      <c r="E46" s="39">
        <v>0</v>
      </c>
      <c r="F46" s="48">
        <v>0</v>
      </c>
      <c r="G46" s="65">
        <v>3055000</v>
      </c>
      <c r="H46" s="64">
        <v>1555000</v>
      </c>
      <c r="I46" s="67">
        <v>1155000</v>
      </c>
      <c r="J46" s="66">
        <f t="shared" si="5"/>
        <v>0.74276527331189712</v>
      </c>
      <c r="K46" s="46"/>
    </row>
    <row r="47" spans="1:11" ht="135.75" thickBot="1" x14ac:dyDescent="0.3">
      <c r="A47" s="49">
        <v>4317691</v>
      </c>
      <c r="B47" s="50" t="s">
        <v>50</v>
      </c>
      <c r="C47" s="38">
        <v>0</v>
      </c>
      <c r="D47" s="39">
        <v>0</v>
      </c>
      <c r="E47" s="39">
        <v>0</v>
      </c>
      <c r="F47" s="48">
        <v>0</v>
      </c>
      <c r="G47" s="54">
        <v>14720840</v>
      </c>
      <c r="H47" s="64">
        <v>12368700</v>
      </c>
      <c r="I47" s="64">
        <v>11667041</v>
      </c>
      <c r="J47" s="53">
        <f t="shared" si="5"/>
        <v>0.94327140281517052</v>
      </c>
      <c r="K47" s="46"/>
    </row>
    <row r="48" spans="1:11" ht="15.75" thickBot="1" x14ac:dyDescent="0.3">
      <c r="A48" s="55" t="s">
        <v>51</v>
      </c>
      <c r="B48" s="56" t="s">
        <v>52</v>
      </c>
      <c r="C48" s="57">
        <f>C6</f>
        <v>2001990024</v>
      </c>
      <c r="D48" s="57">
        <f t="shared" ref="D48:E48" si="6">D6</f>
        <v>1696867847</v>
      </c>
      <c r="E48" s="57">
        <f t="shared" si="6"/>
        <v>1471457378</v>
      </c>
      <c r="F48" s="58">
        <f t="shared" si="3"/>
        <v>0.8671608579309712</v>
      </c>
      <c r="G48" s="57">
        <f t="shared" ref="G48:I48" si="7">G6</f>
        <v>184605461</v>
      </c>
      <c r="H48" s="57">
        <f t="shared" si="7"/>
        <v>174160321</v>
      </c>
      <c r="I48" s="57">
        <f t="shared" si="7"/>
        <v>142410586</v>
      </c>
      <c r="J48" s="59">
        <f t="shared" si="5"/>
        <v>0.81769822874867115</v>
      </c>
      <c r="K48" s="47"/>
    </row>
    <row r="49" spans="1:9" x14ac:dyDescent="0.25">
      <c r="C49" s="60"/>
      <c r="E49" s="60">
        <f>1471457378-E48</f>
        <v>0</v>
      </c>
      <c r="H49" s="60"/>
      <c r="I49" s="60"/>
    </row>
    <row r="50" spans="1:9" s="42" customFormat="1" x14ac:dyDescent="0.25">
      <c r="A50"/>
      <c r="B50"/>
      <c r="C50" s="60"/>
      <c r="E50" s="60"/>
      <c r="G50" s="60"/>
    </row>
    <row r="51" spans="1:9" s="42" customFormat="1" x14ac:dyDescent="0.25">
      <c r="A51"/>
      <c r="B51"/>
      <c r="H51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DF45-9128-4AAC-AA10-98BC0C79A98E}">
  <dimension ref="A1:K50"/>
  <sheetViews>
    <sheetView view="pageBreakPreview" topLeftCell="A38" zoomScale="124" zoomScaleNormal="124" zoomScaleSheetLayoutView="124" workbookViewId="0">
      <selection activeCell="I47" sqref="I47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72</v>
      </c>
      <c r="C1" s="83"/>
      <c r="D1" s="83"/>
      <c r="E1" s="83"/>
      <c r="F1" s="83"/>
      <c r="G1" s="83"/>
      <c r="H1" s="83"/>
      <c r="I1" s="83"/>
      <c r="J1" s="73"/>
      <c r="K1" s="73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71</v>
      </c>
      <c r="E4" s="79" t="s">
        <v>55</v>
      </c>
      <c r="F4" s="79" t="s">
        <v>56</v>
      </c>
      <c r="G4" s="97" t="s">
        <v>53</v>
      </c>
      <c r="H4" s="79" t="s">
        <v>71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2001990024</v>
      </c>
      <c r="D6" s="37">
        <f t="shared" ref="D6:E6" si="0">D7</f>
        <v>1540125261</v>
      </c>
      <c r="E6" s="37">
        <f t="shared" si="0"/>
        <v>1321829461</v>
      </c>
      <c r="F6" s="48">
        <f>E6/D6</f>
        <v>0.85826100932968208</v>
      </c>
      <c r="G6" s="37">
        <f>G7</f>
        <v>183409216</v>
      </c>
      <c r="H6" s="37">
        <f t="shared" ref="H6:I6" si="1">H7</f>
        <v>161452576</v>
      </c>
      <c r="I6" s="37">
        <f t="shared" si="1"/>
        <v>122233857</v>
      </c>
      <c r="J6" s="48">
        <f>I6/H6</f>
        <v>0.75708830436994701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SUM(C8:C46)</f>
        <v>2001990024</v>
      </c>
      <c r="D7" s="38">
        <f t="shared" ref="D7:E7" si="2">SUM(D8:D46)</f>
        <v>1540125261</v>
      </c>
      <c r="E7" s="38">
        <f t="shared" si="2"/>
        <v>1321829461</v>
      </c>
      <c r="F7" s="48">
        <f t="shared" ref="F7:F47" si="3">E7/D7</f>
        <v>0.85826100932968208</v>
      </c>
      <c r="G7" s="38">
        <f>SUM(G8:G46)</f>
        <v>183409216</v>
      </c>
      <c r="H7" s="38">
        <f>SUM(H8:H46)</f>
        <v>161452576</v>
      </c>
      <c r="I7" s="38">
        <f t="shared" ref="I7" si="4">SUM(I8:I46)</f>
        <v>122233857</v>
      </c>
      <c r="J7" s="48">
        <f t="shared" ref="J7:J47" si="5">I7/H7</f>
        <v>0.75708830436994701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91708200</v>
      </c>
      <c r="E8" s="39">
        <v>82805544</v>
      </c>
      <c r="F8" s="48">
        <f t="shared" si="3"/>
        <v>0.90292410057115935</v>
      </c>
      <c r="G8" s="38">
        <v>1576400</v>
      </c>
      <c r="H8" s="39">
        <v>1576400</v>
      </c>
      <c r="I8" s="39">
        <v>1169494</v>
      </c>
      <c r="J8" s="48">
        <f t="shared" si="5"/>
        <v>0.74187642730271508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585884900</v>
      </c>
      <c r="D9" s="39">
        <v>441051155</v>
      </c>
      <c r="E9" s="39">
        <v>361962453</v>
      </c>
      <c r="F9" s="48">
        <f t="shared" si="3"/>
        <v>0.82068134024045347</v>
      </c>
      <c r="G9" s="38">
        <v>21123207</v>
      </c>
      <c r="H9" s="39">
        <v>21123207</v>
      </c>
      <c r="I9" s="39">
        <v>14688873</v>
      </c>
      <c r="J9" s="48">
        <f t="shared" si="5"/>
        <v>0.69539028803722847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923188616</v>
      </c>
      <c r="D10" s="39">
        <v>723914556</v>
      </c>
      <c r="E10" s="39">
        <v>632805427</v>
      </c>
      <c r="F10" s="48">
        <f t="shared" si="3"/>
        <v>0.87414380848559703</v>
      </c>
      <c r="G10" s="38">
        <v>38450655</v>
      </c>
      <c r="H10" s="39">
        <v>36242555</v>
      </c>
      <c r="I10" s="39">
        <v>29253950</v>
      </c>
      <c r="J10" s="48">
        <f t="shared" si="5"/>
        <v>0.80717129352497363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2384500</v>
      </c>
      <c r="E11" s="39">
        <v>1893340</v>
      </c>
      <c r="F11" s="48">
        <f t="shared" si="3"/>
        <v>0.79401971063115961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11667000</v>
      </c>
      <c r="E12" s="39">
        <v>10626039</v>
      </c>
      <c r="F12" s="48">
        <f t="shared" si="3"/>
        <v>0.91077732064798145</v>
      </c>
      <c r="G12" s="38">
        <v>2078994</v>
      </c>
      <c r="H12" s="39">
        <v>2078994</v>
      </c>
      <c r="I12" s="39">
        <v>1601597</v>
      </c>
      <c r="J12" s="48">
        <f t="shared" si="5"/>
        <v>0.77037115066229145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40129500</v>
      </c>
      <c r="E14" s="39">
        <v>35303390</v>
      </c>
      <c r="F14" s="48">
        <f t="shared" si="3"/>
        <v>0.87973660274860144</v>
      </c>
      <c r="G14" s="38">
        <v>398184</v>
      </c>
      <c r="H14" s="39">
        <v>398184</v>
      </c>
      <c r="I14" s="39">
        <v>366720</v>
      </c>
      <c r="J14" s="48">
        <f t="shared" si="5"/>
        <v>0.92098125489723348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28044200</v>
      </c>
      <c r="E15" s="39">
        <v>25007484</v>
      </c>
      <c r="F15" s="48">
        <f t="shared" si="3"/>
        <v>0.89171678992447634</v>
      </c>
      <c r="G15" s="38">
        <v>11115184</v>
      </c>
      <c r="H15" s="39">
        <v>11115184</v>
      </c>
      <c r="I15" s="39">
        <v>4864413</v>
      </c>
      <c r="J15" s="48">
        <f t="shared" si="5"/>
        <v>0.43763674987296658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46059100</v>
      </c>
      <c r="E16" s="39">
        <v>44201758</v>
      </c>
      <c r="F16" s="48">
        <f t="shared" si="3"/>
        <v>0.95967480910395553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5648700</v>
      </c>
      <c r="E17" s="39">
        <v>5043683</v>
      </c>
      <c r="F17" s="48">
        <f t="shared" si="3"/>
        <v>0.89289270097544571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18806700</v>
      </c>
      <c r="E18" s="39">
        <v>13731692</v>
      </c>
      <c r="F18" s="48">
        <f t="shared" si="3"/>
        <v>0.73014893628334587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41630</v>
      </c>
      <c r="E19" s="39">
        <v>41630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2055000</v>
      </c>
      <c r="E20" s="39">
        <v>1139972</v>
      </c>
      <c r="F20" s="48">
        <f t="shared" si="3"/>
        <v>0.55473090024330896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19114900</v>
      </c>
      <c r="E21" s="39">
        <v>17633684</v>
      </c>
      <c r="F21" s="48">
        <f t="shared" si="3"/>
        <v>0.92250987449581212</v>
      </c>
      <c r="G21" s="38">
        <v>150000</v>
      </c>
      <c r="H21" s="39">
        <v>150000</v>
      </c>
      <c r="I21" s="39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9011300</v>
      </c>
      <c r="E22" s="39">
        <v>5178440</v>
      </c>
      <c r="F22" s="48">
        <f t="shared" si="3"/>
        <v>0.57466070378302803</v>
      </c>
      <c r="G22" s="38">
        <v>1500000</v>
      </c>
      <c r="H22" s="39">
        <v>1400000</v>
      </c>
      <c r="I22" s="39">
        <v>710555</v>
      </c>
      <c r="J22" s="48">
        <f t="shared" si="5"/>
        <v>0.50753928571428575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3456600</v>
      </c>
      <c r="E24" s="39">
        <v>3126219</v>
      </c>
      <c r="F24" s="48">
        <f t="shared" si="3"/>
        <v>0.90442023954174622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9144500</v>
      </c>
      <c r="E26" s="39">
        <v>7975495</v>
      </c>
      <c r="F26" s="48">
        <f t="shared" si="3"/>
        <v>0.87216304882716389</v>
      </c>
      <c r="G26" s="38">
        <v>432998</v>
      </c>
      <c r="H26" s="39">
        <v>432998</v>
      </c>
      <c r="I26" s="39">
        <v>423697</v>
      </c>
      <c r="J26" s="48">
        <f t="shared" si="5"/>
        <v>0.97851953126804281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9000</v>
      </c>
      <c r="E27" s="39">
        <v>6942</v>
      </c>
      <c r="F27" s="48">
        <f t="shared" si="3"/>
        <v>0.77133333333333332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400000</v>
      </c>
      <c r="E28" s="39">
        <v>228999</v>
      </c>
      <c r="F28" s="48">
        <f t="shared" si="3"/>
        <v>0.57249749999999999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25000</v>
      </c>
      <c r="E29" s="39">
        <v>24873</v>
      </c>
      <c r="F29" s="48">
        <f t="shared" si="3"/>
        <v>0.99492000000000003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03.75" customHeight="1" x14ac:dyDescent="0.25">
      <c r="A30" s="18">
        <v>4313221</v>
      </c>
      <c r="B30" s="13" t="s">
        <v>68</v>
      </c>
      <c r="C30" s="38"/>
      <c r="D30" s="39"/>
      <c r="E30" s="39"/>
      <c r="F30" s="48"/>
      <c r="G30" s="38">
        <v>7858207</v>
      </c>
      <c r="H30" s="38">
        <v>7858207</v>
      </c>
      <c r="I30" s="38">
        <v>7858207</v>
      </c>
      <c r="J30" s="48">
        <f t="shared" si="5"/>
        <v>1</v>
      </c>
      <c r="K30" s="46"/>
    </row>
    <row r="31" spans="1:11" ht="235.5" customHeight="1" x14ac:dyDescent="0.25">
      <c r="A31" s="18">
        <v>4313223</v>
      </c>
      <c r="B31" s="13" t="s">
        <v>69</v>
      </c>
      <c r="C31" s="38"/>
      <c r="D31" s="39"/>
      <c r="E31" s="39"/>
      <c r="F31" s="48"/>
      <c r="G31" s="38">
        <v>3216179</v>
      </c>
      <c r="H31" s="39">
        <v>3216179</v>
      </c>
      <c r="I31" s="39">
        <v>3216179</v>
      </c>
      <c r="J31" s="48">
        <f t="shared" si="5"/>
        <v>1</v>
      </c>
      <c r="K31" s="46"/>
    </row>
    <row r="32" spans="1:11" ht="33.75" x14ac:dyDescent="0.25">
      <c r="A32" s="18">
        <v>4313242</v>
      </c>
      <c r="B32" s="13" t="s">
        <v>37</v>
      </c>
      <c r="C32" s="38">
        <v>11075500</v>
      </c>
      <c r="D32" s="39">
        <v>7913620</v>
      </c>
      <c r="E32" s="39">
        <v>6703154</v>
      </c>
      <c r="F32" s="48">
        <f t="shared" si="3"/>
        <v>0.84704016619448497</v>
      </c>
      <c r="G32" s="38">
        <v>0</v>
      </c>
      <c r="H32" s="39">
        <v>0</v>
      </c>
      <c r="I32" s="39">
        <v>0</v>
      </c>
      <c r="J32" s="48">
        <v>0</v>
      </c>
      <c r="K32" s="46"/>
    </row>
    <row r="33" spans="1:11" x14ac:dyDescent="0.25">
      <c r="A33" s="18">
        <v>4314010</v>
      </c>
      <c r="B33" s="13" t="s">
        <v>38</v>
      </c>
      <c r="C33" s="38">
        <v>1587800</v>
      </c>
      <c r="D33" s="39">
        <v>1187000</v>
      </c>
      <c r="E33" s="39">
        <v>1185297</v>
      </c>
      <c r="F33" s="48">
        <f t="shared" si="3"/>
        <v>0.99856529064869415</v>
      </c>
      <c r="G33" s="38">
        <v>0</v>
      </c>
      <c r="H33" s="39">
        <v>0</v>
      </c>
      <c r="I33" s="39">
        <v>0</v>
      </c>
      <c r="J33" s="48">
        <v>0</v>
      </c>
      <c r="K33" s="46"/>
    </row>
    <row r="34" spans="1:11" ht="22.5" x14ac:dyDescent="0.25">
      <c r="A34" s="18">
        <v>4314030</v>
      </c>
      <c r="B34" s="13" t="s">
        <v>39</v>
      </c>
      <c r="C34" s="38">
        <v>21717400</v>
      </c>
      <c r="D34" s="39">
        <v>16828700</v>
      </c>
      <c r="E34" s="39">
        <v>13537295</v>
      </c>
      <c r="F34" s="48">
        <f t="shared" si="3"/>
        <v>0.80441715640542644</v>
      </c>
      <c r="G34" s="38">
        <v>800000</v>
      </c>
      <c r="H34" s="39">
        <v>800000</v>
      </c>
      <c r="I34" s="39">
        <v>798035</v>
      </c>
      <c r="J34" s="48">
        <f t="shared" si="5"/>
        <v>0.99754374999999995</v>
      </c>
      <c r="K34" s="45"/>
    </row>
    <row r="35" spans="1:11" ht="45" x14ac:dyDescent="0.25">
      <c r="A35" s="18">
        <v>4314060</v>
      </c>
      <c r="B35" s="13" t="s">
        <v>40</v>
      </c>
      <c r="C35" s="38">
        <v>4563600</v>
      </c>
      <c r="D35" s="39">
        <v>3604700</v>
      </c>
      <c r="E35" s="39">
        <v>3202520</v>
      </c>
      <c r="F35" s="48">
        <f t="shared" si="3"/>
        <v>0.88842899547812582</v>
      </c>
      <c r="G35" s="38">
        <v>0</v>
      </c>
      <c r="H35" s="39">
        <v>0</v>
      </c>
      <c r="I35" s="39">
        <v>0</v>
      </c>
      <c r="J35" s="48">
        <v>0</v>
      </c>
      <c r="K35" s="45"/>
    </row>
    <row r="36" spans="1:11" ht="33.75" x14ac:dyDescent="0.25">
      <c r="A36" s="18">
        <v>4314081</v>
      </c>
      <c r="B36" s="13" t="s">
        <v>41</v>
      </c>
      <c r="C36" s="38">
        <v>1858200</v>
      </c>
      <c r="D36" s="39">
        <v>1438800</v>
      </c>
      <c r="E36" s="39">
        <v>1307516</v>
      </c>
      <c r="F36" s="48">
        <f t="shared" si="3"/>
        <v>0.90875451765360027</v>
      </c>
      <c r="G36" s="38">
        <v>0</v>
      </c>
      <c r="H36" s="39">
        <v>0</v>
      </c>
      <c r="I36" s="39">
        <v>0</v>
      </c>
      <c r="J36" s="48">
        <v>0</v>
      </c>
      <c r="K36" s="46"/>
    </row>
    <row r="37" spans="1:11" ht="22.5" x14ac:dyDescent="0.25">
      <c r="A37" s="18">
        <v>4314082</v>
      </c>
      <c r="B37" s="13" t="s">
        <v>42</v>
      </c>
      <c r="C37" s="38">
        <v>416000</v>
      </c>
      <c r="D37" s="39">
        <v>246000</v>
      </c>
      <c r="E37" s="39">
        <v>240500</v>
      </c>
      <c r="F37" s="48">
        <f t="shared" si="3"/>
        <v>0.97764227642276424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45" x14ac:dyDescent="0.25">
      <c r="A38" s="18">
        <v>4315031</v>
      </c>
      <c r="B38" s="13" t="s">
        <v>43</v>
      </c>
      <c r="C38" s="38">
        <v>26687200</v>
      </c>
      <c r="D38" s="39">
        <v>19911500</v>
      </c>
      <c r="E38" s="39">
        <v>16390251</v>
      </c>
      <c r="F38" s="48">
        <f t="shared" si="3"/>
        <v>0.82315501092333576</v>
      </c>
      <c r="G38" s="38">
        <v>0</v>
      </c>
      <c r="H38" s="39">
        <v>0</v>
      </c>
      <c r="I38" s="39">
        <v>0</v>
      </c>
      <c r="J38" s="48">
        <v>0</v>
      </c>
      <c r="K38" s="45"/>
    </row>
    <row r="39" spans="1:11" ht="67.5" x14ac:dyDescent="0.25">
      <c r="A39" s="18">
        <v>4315061</v>
      </c>
      <c r="B39" s="13" t="s">
        <v>44</v>
      </c>
      <c r="C39" s="38">
        <v>80000</v>
      </c>
      <c r="D39" s="39">
        <v>80000</v>
      </c>
      <c r="E39" s="39">
        <v>58713</v>
      </c>
      <c r="F39" s="48">
        <f t="shared" si="3"/>
        <v>0.73391249999999997</v>
      </c>
      <c r="G39" s="38">
        <v>0</v>
      </c>
      <c r="H39" s="39">
        <v>0</v>
      </c>
      <c r="I39" s="39">
        <v>0</v>
      </c>
      <c r="J39" s="48">
        <v>0</v>
      </c>
      <c r="K39" s="46"/>
    </row>
    <row r="40" spans="1:11" ht="33.75" x14ac:dyDescent="0.25">
      <c r="A40" s="18">
        <v>4316011</v>
      </c>
      <c r="B40" s="13" t="s">
        <v>45</v>
      </c>
      <c r="C40" s="38">
        <v>0</v>
      </c>
      <c r="D40" s="39">
        <v>0</v>
      </c>
      <c r="E40" s="39">
        <v>0</v>
      </c>
      <c r="F40" s="48">
        <v>0</v>
      </c>
      <c r="G40" s="38">
        <v>68476868</v>
      </c>
      <c r="H40" s="39">
        <v>53853868</v>
      </c>
      <c r="I40" s="39">
        <v>39766350</v>
      </c>
      <c r="J40" s="48">
        <f t="shared" si="5"/>
        <v>0.73841214153828283</v>
      </c>
      <c r="K40" s="46"/>
    </row>
    <row r="41" spans="1:11" ht="22.5" x14ac:dyDescent="0.25">
      <c r="A41" s="18">
        <v>4316030</v>
      </c>
      <c r="B41" s="13" t="s">
        <v>46</v>
      </c>
      <c r="C41" s="38">
        <v>48173100</v>
      </c>
      <c r="D41" s="39">
        <v>36223400</v>
      </c>
      <c r="E41" s="39">
        <v>30448151</v>
      </c>
      <c r="F41" s="48">
        <f t="shared" si="3"/>
        <v>0.84056579448643698</v>
      </c>
      <c r="G41" s="38">
        <v>1290000</v>
      </c>
      <c r="H41" s="39">
        <v>1290000</v>
      </c>
      <c r="I41" s="39">
        <v>1008857</v>
      </c>
      <c r="J41" s="48">
        <v>0</v>
      </c>
      <c r="K41" s="46"/>
    </row>
    <row r="42" spans="1:11" ht="22.5" x14ac:dyDescent="0.25">
      <c r="A42" s="18">
        <v>4317310</v>
      </c>
      <c r="B42" s="13" t="s">
        <v>47</v>
      </c>
      <c r="C42" s="38">
        <v>0</v>
      </c>
      <c r="D42" s="39">
        <v>0</v>
      </c>
      <c r="E42" s="39">
        <v>0</v>
      </c>
      <c r="F42" s="48">
        <v>0</v>
      </c>
      <c r="G42" s="38">
        <v>1000000</v>
      </c>
      <c r="H42" s="39">
        <v>1000000</v>
      </c>
      <c r="I42" s="39">
        <v>0</v>
      </c>
      <c r="J42" s="48">
        <f t="shared" si="5"/>
        <v>0</v>
      </c>
      <c r="K42" s="46"/>
    </row>
    <row r="43" spans="1:11" ht="22.5" x14ac:dyDescent="0.25">
      <c r="A43" s="18">
        <v>4317321</v>
      </c>
      <c r="B43" s="13" t="s">
        <v>48</v>
      </c>
      <c r="C43" s="38">
        <v>0</v>
      </c>
      <c r="D43" s="39">
        <v>0</v>
      </c>
      <c r="E43" s="39">
        <v>0</v>
      </c>
      <c r="F43" s="48">
        <v>0</v>
      </c>
      <c r="G43" s="38">
        <v>5000000</v>
      </c>
      <c r="H43" s="39">
        <v>5000000</v>
      </c>
      <c r="I43" s="39">
        <v>4291123</v>
      </c>
      <c r="J43" s="48">
        <f t="shared" si="5"/>
        <v>0.8582246</v>
      </c>
      <c r="K43" s="46"/>
    </row>
    <row r="44" spans="1:11" ht="22.5" x14ac:dyDescent="0.25">
      <c r="A44" s="18">
        <v>4317324</v>
      </c>
      <c r="B44" s="13" t="s">
        <v>49</v>
      </c>
      <c r="C44" s="38">
        <v>0</v>
      </c>
      <c r="D44" s="39">
        <v>0</v>
      </c>
      <c r="E44" s="39">
        <v>0</v>
      </c>
      <c r="F44" s="48">
        <v>0</v>
      </c>
      <c r="G44" s="38">
        <v>700000</v>
      </c>
      <c r="H44" s="39">
        <v>700000</v>
      </c>
      <c r="I44" s="39">
        <v>8851</v>
      </c>
      <c r="J44" s="53">
        <f t="shared" si="5"/>
        <v>1.2644285714285714E-2</v>
      </c>
      <c r="K44" s="46"/>
    </row>
    <row r="45" spans="1:11" ht="45.75" customHeight="1" x14ac:dyDescent="0.25">
      <c r="A45" s="49">
        <v>4317363</v>
      </c>
      <c r="B45" s="69" t="s">
        <v>64</v>
      </c>
      <c r="C45" s="38">
        <v>0</v>
      </c>
      <c r="D45" s="39">
        <v>0</v>
      </c>
      <c r="E45" s="39">
        <v>0</v>
      </c>
      <c r="F45" s="48">
        <v>0</v>
      </c>
      <c r="G45" s="65">
        <v>3055000</v>
      </c>
      <c r="H45" s="64">
        <v>1155000</v>
      </c>
      <c r="I45" s="67">
        <v>1155000</v>
      </c>
      <c r="J45" s="66">
        <f t="shared" si="5"/>
        <v>1</v>
      </c>
      <c r="K45" s="46"/>
    </row>
    <row r="46" spans="1:11" ht="135.75" thickBot="1" x14ac:dyDescent="0.3">
      <c r="A46" s="49">
        <v>4317691</v>
      </c>
      <c r="B46" s="50" t="s">
        <v>50</v>
      </c>
      <c r="C46" s="38">
        <v>0</v>
      </c>
      <c r="D46" s="39">
        <v>0</v>
      </c>
      <c r="E46" s="39">
        <v>0</v>
      </c>
      <c r="F46" s="48">
        <v>0</v>
      </c>
      <c r="G46" s="54">
        <v>14720840</v>
      </c>
      <c r="H46" s="64">
        <v>11595300</v>
      </c>
      <c r="I46" s="64">
        <v>10714706</v>
      </c>
      <c r="J46" s="53">
        <f t="shared" si="5"/>
        <v>0.92405595370538063</v>
      </c>
      <c r="K46" s="46"/>
    </row>
    <row r="47" spans="1:11" ht="15.75" thickBot="1" x14ac:dyDescent="0.3">
      <c r="A47" s="55" t="s">
        <v>51</v>
      </c>
      <c r="B47" s="56" t="s">
        <v>52</v>
      </c>
      <c r="C47" s="57">
        <f>C6</f>
        <v>2001990024</v>
      </c>
      <c r="D47" s="57">
        <f t="shared" ref="D47:E47" si="6">D6</f>
        <v>1540125261</v>
      </c>
      <c r="E47" s="57">
        <f t="shared" si="6"/>
        <v>1321829461</v>
      </c>
      <c r="F47" s="58">
        <f t="shared" si="3"/>
        <v>0.85826100932968208</v>
      </c>
      <c r="G47" s="57">
        <f t="shared" ref="G47:I47" si="7">G6</f>
        <v>183409216</v>
      </c>
      <c r="H47" s="57">
        <f t="shared" si="7"/>
        <v>161452576</v>
      </c>
      <c r="I47" s="57">
        <f t="shared" si="7"/>
        <v>122233857</v>
      </c>
      <c r="J47" s="59">
        <f t="shared" si="5"/>
        <v>0.75708830436994701</v>
      </c>
      <c r="K47" s="47"/>
    </row>
    <row r="48" spans="1:11" x14ac:dyDescent="0.25">
      <c r="C48" s="60"/>
    </row>
    <row r="49" spans="3:8" x14ac:dyDescent="0.25">
      <c r="C49" s="60"/>
      <c r="G49" s="60"/>
    </row>
    <row r="50" spans="3:8" x14ac:dyDescent="0.25">
      <c r="H50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BEB4-58FD-454E-A6C5-A0D6A601126C}">
  <dimension ref="A1:K50"/>
  <sheetViews>
    <sheetView view="pageBreakPreview" topLeftCell="A41" zoomScale="124" zoomScaleNormal="124" zoomScaleSheetLayoutView="124" workbookViewId="0">
      <selection activeCell="E7" sqref="E7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70</v>
      </c>
      <c r="C1" s="83"/>
      <c r="D1" s="83"/>
      <c r="E1" s="83"/>
      <c r="F1" s="83"/>
      <c r="G1" s="83"/>
      <c r="H1" s="83"/>
      <c r="I1" s="83"/>
      <c r="J1" s="72"/>
      <c r="K1" s="72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71</v>
      </c>
      <c r="E4" s="79" t="s">
        <v>55</v>
      </c>
      <c r="F4" s="79" t="s">
        <v>56</v>
      </c>
      <c r="G4" s="97" t="s">
        <v>53</v>
      </c>
      <c r="H4" s="79" t="s">
        <v>71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1931085824</v>
      </c>
      <c r="D6" s="37">
        <f t="shared" ref="D6:E6" si="0">D7</f>
        <v>1379229994</v>
      </c>
      <c r="E6" s="37">
        <f t="shared" si="0"/>
        <v>1161047751</v>
      </c>
      <c r="F6" s="48">
        <f>E6/D6</f>
        <v>0.84180865849122477</v>
      </c>
      <c r="G6" s="37">
        <f>G7</f>
        <v>181509216</v>
      </c>
      <c r="H6" s="37">
        <f t="shared" ref="H6:I6" si="1">H7</f>
        <v>151488076</v>
      </c>
      <c r="I6" s="37">
        <f t="shared" si="1"/>
        <v>108034781</v>
      </c>
      <c r="J6" s="48">
        <f>I6/H6</f>
        <v>0.71315699461388626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SUM(C8:C46)</f>
        <v>1931085824</v>
      </c>
      <c r="D7" s="38">
        <f t="shared" ref="D7:E7" si="2">SUM(D8:D46)</f>
        <v>1379229994</v>
      </c>
      <c r="E7" s="38">
        <f t="shared" si="2"/>
        <v>1161047751</v>
      </c>
      <c r="F7" s="48">
        <f t="shared" ref="F7:F47" si="3">E7/D7</f>
        <v>0.84180865849122477</v>
      </c>
      <c r="G7" s="38">
        <f>SUM(G8:G46)</f>
        <v>181509216</v>
      </c>
      <c r="H7" s="38">
        <f>SUM(H8:H46)</f>
        <v>151488076</v>
      </c>
      <c r="I7" s="38">
        <f t="shared" ref="I7" si="4">SUM(I8:I46)</f>
        <v>108034781</v>
      </c>
      <c r="J7" s="48">
        <f t="shared" ref="J7:J47" si="5">I7/H7</f>
        <v>0.71315699461388626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82304438</v>
      </c>
      <c r="E8" s="39">
        <v>74083832</v>
      </c>
      <c r="F8" s="48">
        <f t="shared" si="3"/>
        <v>0.90011952939888851</v>
      </c>
      <c r="G8" s="38">
        <v>1576400</v>
      </c>
      <c r="H8" s="39">
        <v>1576400</v>
      </c>
      <c r="I8" s="39">
        <v>1096900</v>
      </c>
      <c r="J8" s="48">
        <f t="shared" si="5"/>
        <v>0.69582593250444047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514980700</v>
      </c>
      <c r="D9" s="39">
        <v>391905650</v>
      </c>
      <c r="E9" s="39">
        <v>316007872</v>
      </c>
      <c r="F9" s="48">
        <f t="shared" si="3"/>
        <v>0.80633660678278052</v>
      </c>
      <c r="G9" s="38">
        <v>21123207</v>
      </c>
      <c r="H9" s="39">
        <v>21123207</v>
      </c>
      <c r="I9" s="39">
        <v>11717312</v>
      </c>
      <c r="J9" s="48">
        <f t="shared" si="5"/>
        <v>0.55471273845870095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923188616</v>
      </c>
      <c r="D10" s="39">
        <v>651788176</v>
      </c>
      <c r="E10" s="39">
        <v>556946225</v>
      </c>
      <c r="F10" s="48">
        <f t="shared" si="3"/>
        <v>0.85448961105425147</v>
      </c>
      <c r="G10" s="38">
        <v>38450655</v>
      </c>
      <c r="H10" s="39">
        <v>35545255</v>
      </c>
      <c r="I10" s="39">
        <v>27003129</v>
      </c>
      <c r="J10" s="48">
        <f t="shared" si="5"/>
        <v>0.75968308568893372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2097800</v>
      </c>
      <c r="E11" s="39">
        <v>1683777</v>
      </c>
      <c r="F11" s="48">
        <f t="shared" si="3"/>
        <v>0.8026394317856802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10433900</v>
      </c>
      <c r="E12" s="39">
        <v>9492184</v>
      </c>
      <c r="F12" s="48">
        <f t="shared" si="3"/>
        <v>0.90974458256260837</v>
      </c>
      <c r="G12" s="38">
        <v>2078994</v>
      </c>
      <c r="H12" s="39">
        <v>2078994</v>
      </c>
      <c r="I12" s="39">
        <v>1601597</v>
      </c>
      <c r="J12" s="48">
        <f t="shared" si="5"/>
        <v>0.77037115066229145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35763500</v>
      </c>
      <c r="E14" s="39">
        <v>31231583</v>
      </c>
      <c r="F14" s="48">
        <f t="shared" si="3"/>
        <v>0.87328094286073787</v>
      </c>
      <c r="G14" s="38">
        <v>398184</v>
      </c>
      <c r="H14" s="39">
        <v>398184</v>
      </c>
      <c r="I14" s="39">
        <v>366720</v>
      </c>
      <c r="J14" s="48">
        <f t="shared" si="5"/>
        <v>0.92098125489723348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25249000</v>
      </c>
      <c r="E15" s="39">
        <v>22156409</v>
      </c>
      <c r="F15" s="48">
        <f t="shared" si="3"/>
        <v>0.87751629767515549</v>
      </c>
      <c r="G15" s="38">
        <v>11115184</v>
      </c>
      <c r="H15" s="39">
        <v>11115184</v>
      </c>
      <c r="I15" s="39">
        <v>3348164</v>
      </c>
      <c r="J15" s="48">
        <f t="shared" si="5"/>
        <v>0.30122434320475489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41526500</v>
      </c>
      <c r="E16" s="39">
        <v>39684978</v>
      </c>
      <c r="F16" s="48">
        <f t="shared" si="3"/>
        <v>0.95565429304179261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5028300</v>
      </c>
      <c r="E17" s="39">
        <v>4320793</v>
      </c>
      <c r="F17" s="48">
        <f t="shared" si="3"/>
        <v>0.859294990354593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16835200</v>
      </c>
      <c r="E18" s="39">
        <v>11981501</v>
      </c>
      <c r="F18" s="48">
        <f t="shared" si="3"/>
        <v>0.71169341617563198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41630</v>
      </c>
      <c r="E19" s="39">
        <v>41630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1789300</v>
      </c>
      <c r="E20" s="39">
        <v>946576</v>
      </c>
      <c r="F20" s="48">
        <f t="shared" si="3"/>
        <v>0.52902028726317551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17111400</v>
      </c>
      <c r="E21" s="39">
        <v>15754331</v>
      </c>
      <c r="F21" s="48">
        <f t="shared" si="3"/>
        <v>0.9206921116916208</v>
      </c>
      <c r="G21" s="38">
        <v>150000</v>
      </c>
      <c r="H21" s="39">
        <v>150000</v>
      </c>
      <c r="I21" s="39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7903400</v>
      </c>
      <c r="E22" s="39">
        <v>4265338</v>
      </c>
      <c r="F22" s="48">
        <f t="shared" si="3"/>
        <v>0.53968393349697596</v>
      </c>
      <c r="G22" s="38">
        <v>1500000</v>
      </c>
      <c r="H22" s="39">
        <v>1180000</v>
      </c>
      <c r="I22" s="39">
        <v>710555</v>
      </c>
      <c r="J22" s="48">
        <f t="shared" si="5"/>
        <v>0.60216525423728817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3088000</v>
      </c>
      <c r="E24" s="39">
        <v>2789554</v>
      </c>
      <c r="F24" s="48">
        <f t="shared" si="3"/>
        <v>0.90335297927461145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7950400</v>
      </c>
      <c r="E26" s="39">
        <v>6824134</v>
      </c>
      <c r="F26" s="48">
        <f t="shared" si="3"/>
        <v>0.85833844837995577</v>
      </c>
      <c r="G26" s="38">
        <v>432998</v>
      </c>
      <c r="H26" s="39">
        <v>432998</v>
      </c>
      <c r="I26" s="39">
        <v>423697</v>
      </c>
      <c r="J26" s="48">
        <f t="shared" si="5"/>
        <v>0.97851953126804281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9000</v>
      </c>
      <c r="E27" s="39">
        <v>6942</v>
      </c>
      <c r="F27" s="48">
        <f t="shared" si="3"/>
        <v>0.77133333333333332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350000</v>
      </c>
      <c r="E28" s="39">
        <v>126545</v>
      </c>
      <c r="F28" s="48">
        <f t="shared" si="3"/>
        <v>0.36155714285714285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25000</v>
      </c>
      <c r="E29" s="39">
        <v>19993</v>
      </c>
      <c r="F29" s="48">
        <f t="shared" si="3"/>
        <v>0.79971999999999999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03.75" customHeight="1" x14ac:dyDescent="0.25">
      <c r="A30" s="18">
        <v>4313221</v>
      </c>
      <c r="B30" s="13" t="s">
        <v>68</v>
      </c>
      <c r="C30" s="38"/>
      <c r="D30" s="39"/>
      <c r="E30" s="39"/>
      <c r="F30" s="48"/>
      <c r="G30" s="38">
        <v>7858207</v>
      </c>
      <c r="H30" s="38">
        <v>7858207</v>
      </c>
      <c r="I30" s="38">
        <v>7858207</v>
      </c>
      <c r="J30" s="48">
        <f t="shared" si="5"/>
        <v>1</v>
      </c>
      <c r="K30" s="46"/>
    </row>
    <row r="31" spans="1:11" ht="235.5" customHeight="1" x14ac:dyDescent="0.25">
      <c r="A31" s="18">
        <v>4313223</v>
      </c>
      <c r="B31" s="13" t="s">
        <v>69</v>
      </c>
      <c r="C31" s="38"/>
      <c r="D31" s="39"/>
      <c r="E31" s="39"/>
      <c r="F31" s="48"/>
      <c r="G31" s="38">
        <v>3216179</v>
      </c>
      <c r="H31" s="39">
        <v>3216179</v>
      </c>
      <c r="I31" s="39">
        <v>3216179</v>
      </c>
      <c r="J31" s="48">
        <f t="shared" si="5"/>
        <v>1</v>
      </c>
      <c r="K31" s="46"/>
    </row>
    <row r="32" spans="1:11" ht="33.75" x14ac:dyDescent="0.25">
      <c r="A32" s="18">
        <v>4313242</v>
      </c>
      <c r="B32" s="13" t="s">
        <v>37</v>
      </c>
      <c r="C32" s="38">
        <v>11075500</v>
      </c>
      <c r="D32" s="39">
        <v>6572300</v>
      </c>
      <c r="E32" s="39">
        <v>5797111</v>
      </c>
      <c r="F32" s="48">
        <f t="shared" si="3"/>
        <v>0.88205209743925261</v>
      </c>
      <c r="G32" s="38">
        <v>0</v>
      </c>
      <c r="H32" s="39">
        <v>0</v>
      </c>
      <c r="I32" s="39">
        <v>0</v>
      </c>
      <c r="J32" s="48">
        <v>0</v>
      </c>
      <c r="K32" s="46"/>
    </row>
    <row r="33" spans="1:11" x14ac:dyDescent="0.25">
      <c r="A33" s="18">
        <v>4314010</v>
      </c>
      <c r="B33" s="13" t="s">
        <v>38</v>
      </c>
      <c r="C33" s="38">
        <v>1587800</v>
      </c>
      <c r="D33" s="39">
        <v>1027000</v>
      </c>
      <c r="E33" s="39">
        <v>1027000</v>
      </c>
      <c r="F33" s="48">
        <f t="shared" si="3"/>
        <v>1</v>
      </c>
      <c r="G33" s="38">
        <v>0</v>
      </c>
      <c r="H33" s="39">
        <v>0</v>
      </c>
      <c r="I33" s="39">
        <v>0</v>
      </c>
      <c r="J33" s="48">
        <v>0</v>
      </c>
      <c r="K33" s="46"/>
    </row>
    <row r="34" spans="1:11" ht="22.5" x14ac:dyDescent="0.25">
      <c r="A34" s="18">
        <v>4314030</v>
      </c>
      <c r="B34" s="13" t="s">
        <v>39</v>
      </c>
      <c r="C34" s="38">
        <v>21717400</v>
      </c>
      <c r="D34" s="39">
        <v>15363500</v>
      </c>
      <c r="E34" s="39">
        <v>11692022</v>
      </c>
      <c r="F34" s="48">
        <f t="shared" si="3"/>
        <v>0.76102593810004227</v>
      </c>
      <c r="G34" s="38">
        <v>800000</v>
      </c>
      <c r="H34" s="39">
        <v>800000</v>
      </c>
      <c r="I34" s="39">
        <v>798035</v>
      </c>
      <c r="J34" s="48">
        <f t="shared" si="5"/>
        <v>0.99754374999999995</v>
      </c>
      <c r="K34" s="45"/>
    </row>
    <row r="35" spans="1:11" ht="45" x14ac:dyDescent="0.25">
      <c r="A35" s="18">
        <v>4314060</v>
      </c>
      <c r="B35" s="13" t="s">
        <v>40</v>
      </c>
      <c r="C35" s="38">
        <v>4563600</v>
      </c>
      <c r="D35" s="39">
        <v>3360200</v>
      </c>
      <c r="E35" s="39">
        <v>2398242</v>
      </c>
      <c r="F35" s="48">
        <f t="shared" si="3"/>
        <v>0.71372001666567464</v>
      </c>
      <c r="G35" s="38">
        <v>0</v>
      </c>
      <c r="H35" s="39">
        <v>0</v>
      </c>
      <c r="I35" s="39">
        <v>0</v>
      </c>
      <c r="J35" s="48">
        <v>0</v>
      </c>
      <c r="K35" s="45"/>
    </row>
    <row r="36" spans="1:11" ht="33.75" x14ac:dyDescent="0.25">
      <c r="A36" s="18">
        <v>4314081</v>
      </c>
      <c r="B36" s="13" t="s">
        <v>41</v>
      </c>
      <c r="C36" s="38">
        <v>1858200</v>
      </c>
      <c r="D36" s="39">
        <v>1302600</v>
      </c>
      <c r="E36" s="39">
        <v>1169460</v>
      </c>
      <c r="F36" s="48">
        <f t="shared" si="3"/>
        <v>0.89778903730999537</v>
      </c>
      <c r="G36" s="38">
        <v>0</v>
      </c>
      <c r="H36" s="39">
        <v>0</v>
      </c>
      <c r="I36" s="39">
        <v>0</v>
      </c>
      <c r="J36" s="48">
        <v>0</v>
      </c>
      <c r="K36" s="46"/>
    </row>
    <row r="37" spans="1:11" ht="22.5" x14ac:dyDescent="0.25">
      <c r="A37" s="18">
        <v>4314082</v>
      </c>
      <c r="B37" s="13" t="s">
        <v>42</v>
      </c>
      <c r="C37" s="38">
        <v>416000</v>
      </c>
      <c r="D37" s="39">
        <v>246000</v>
      </c>
      <c r="E37" s="39">
        <v>240500</v>
      </c>
      <c r="F37" s="48">
        <f t="shared" si="3"/>
        <v>0.97764227642276424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45" x14ac:dyDescent="0.25">
      <c r="A38" s="18">
        <v>4315031</v>
      </c>
      <c r="B38" s="13" t="s">
        <v>43</v>
      </c>
      <c r="C38" s="38">
        <v>26687200</v>
      </c>
      <c r="D38" s="39">
        <v>17932300</v>
      </c>
      <c r="E38" s="39">
        <v>13179140</v>
      </c>
      <c r="F38" s="48">
        <f t="shared" si="3"/>
        <v>0.73493863029282358</v>
      </c>
      <c r="G38" s="38">
        <v>0</v>
      </c>
      <c r="H38" s="39">
        <v>0</v>
      </c>
      <c r="I38" s="39">
        <v>0</v>
      </c>
      <c r="J38" s="48">
        <v>0</v>
      </c>
      <c r="K38" s="45"/>
    </row>
    <row r="39" spans="1:11" ht="67.5" x14ac:dyDescent="0.25">
      <c r="A39" s="18">
        <v>4315061</v>
      </c>
      <c r="B39" s="13" t="s">
        <v>44</v>
      </c>
      <c r="C39" s="38">
        <v>80000</v>
      </c>
      <c r="D39" s="39">
        <v>60000</v>
      </c>
      <c r="E39" s="39">
        <v>51841</v>
      </c>
      <c r="F39" s="48">
        <f t="shared" si="3"/>
        <v>0.86401666666666666</v>
      </c>
      <c r="G39" s="38">
        <v>0</v>
      </c>
      <c r="H39" s="39">
        <v>0</v>
      </c>
      <c r="I39" s="39">
        <v>0</v>
      </c>
      <c r="J39" s="48">
        <v>0</v>
      </c>
      <c r="K39" s="46"/>
    </row>
    <row r="40" spans="1:11" ht="33.75" x14ac:dyDescent="0.25">
      <c r="A40" s="18">
        <v>4316011</v>
      </c>
      <c r="B40" s="13" t="s">
        <v>45</v>
      </c>
      <c r="C40" s="38">
        <v>0</v>
      </c>
      <c r="D40" s="39">
        <v>0</v>
      </c>
      <c r="E40" s="39">
        <v>0</v>
      </c>
      <c r="F40" s="48">
        <v>0</v>
      </c>
      <c r="G40" s="38">
        <v>68476868</v>
      </c>
      <c r="H40" s="39">
        <v>45840868</v>
      </c>
      <c r="I40" s="39">
        <v>33874548</v>
      </c>
      <c r="J40" s="48">
        <f t="shared" si="5"/>
        <v>0.7389595676940498</v>
      </c>
      <c r="K40" s="46"/>
    </row>
    <row r="41" spans="1:11" ht="22.5" x14ac:dyDescent="0.25">
      <c r="A41" s="18">
        <v>4316030</v>
      </c>
      <c r="B41" s="13" t="s">
        <v>46</v>
      </c>
      <c r="C41" s="38">
        <v>48173100</v>
      </c>
      <c r="D41" s="39">
        <v>32145500</v>
      </c>
      <c r="E41" s="39">
        <v>27109238</v>
      </c>
      <c r="F41" s="48">
        <f t="shared" si="3"/>
        <v>0.84332917515670935</v>
      </c>
      <c r="G41" s="38">
        <v>1290000</v>
      </c>
      <c r="H41" s="39">
        <v>1290000</v>
      </c>
      <c r="I41" s="39">
        <v>889997</v>
      </c>
      <c r="J41" s="48">
        <v>0</v>
      </c>
      <c r="K41" s="46"/>
    </row>
    <row r="42" spans="1:11" ht="22.5" x14ac:dyDescent="0.25">
      <c r="A42" s="18">
        <v>4317310</v>
      </c>
      <c r="B42" s="13" t="s">
        <v>47</v>
      </c>
      <c r="C42" s="38">
        <v>0</v>
      </c>
      <c r="D42" s="39">
        <v>0</v>
      </c>
      <c r="E42" s="39">
        <v>0</v>
      </c>
      <c r="F42" s="48">
        <v>0</v>
      </c>
      <c r="G42" s="38">
        <v>1000000</v>
      </c>
      <c r="H42" s="39">
        <v>1000000</v>
      </c>
      <c r="I42" s="39">
        <v>0</v>
      </c>
      <c r="J42" s="48">
        <f t="shared" si="5"/>
        <v>0</v>
      </c>
      <c r="K42" s="46"/>
    </row>
    <row r="43" spans="1:11" ht="22.5" x14ac:dyDescent="0.25">
      <c r="A43" s="18">
        <v>4317321</v>
      </c>
      <c r="B43" s="13" t="s">
        <v>48</v>
      </c>
      <c r="C43" s="38">
        <v>0</v>
      </c>
      <c r="D43" s="39">
        <v>0</v>
      </c>
      <c r="E43" s="39">
        <v>0</v>
      </c>
      <c r="F43" s="48">
        <v>0</v>
      </c>
      <c r="G43" s="38">
        <v>5000000</v>
      </c>
      <c r="H43" s="39">
        <v>5000000</v>
      </c>
      <c r="I43" s="39">
        <v>4291123</v>
      </c>
      <c r="J43" s="48">
        <f t="shared" si="5"/>
        <v>0.8582246</v>
      </c>
      <c r="K43" s="46"/>
    </row>
    <row r="44" spans="1:11" ht="22.5" x14ac:dyDescent="0.25">
      <c r="A44" s="18">
        <v>4317324</v>
      </c>
      <c r="B44" s="13" t="s">
        <v>49</v>
      </c>
      <c r="C44" s="38">
        <v>0</v>
      </c>
      <c r="D44" s="39">
        <v>0</v>
      </c>
      <c r="E44" s="39">
        <v>0</v>
      </c>
      <c r="F44" s="48">
        <v>0</v>
      </c>
      <c r="G44" s="38">
        <v>700000</v>
      </c>
      <c r="H44" s="39">
        <v>326000</v>
      </c>
      <c r="I44" s="39">
        <v>8851</v>
      </c>
      <c r="J44" s="53">
        <f t="shared" si="5"/>
        <v>2.7150306748466257E-2</v>
      </c>
      <c r="K44" s="46"/>
    </row>
    <row r="45" spans="1:11" ht="45.75" customHeight="1" x14ac:dyDescent="0.25">
      <c r="A45" s="49">
        <v>4317363</v>
      </c>
      <c r="B45" s="69" t="s">
        <v>64</v>
      </c>
      <c r="C45" s="38">
        <v>0</v>
      </c>
      <c r="D45" s="39">
        <v>0</v>
      </c>
      <c r="E45" s="39">
        <v>0</v>
      </c>
      <c r="F45" s="48">
        <v>0</v>
      </c>
      <c r="G45" s="65">
        <v>1155000</v>
      </c>
      <c r="H45" s="64">
        <v>1155000</v>
      </c>
      <c r="I45" s="67">
        <v>1155000</v>
      </c>
      <c r="J45" s="66">
        <f t="shared" si="5"/>
        <v>1</v>
      </c>
      <c r="K45" s="46"/>
    </row>
    <row r="46" spans="1:11" ht="135.75" thickBot="1" x14ac:dyDescent="0.3">
      <c r="A46" s="49">
        <v>4317691</v>
      </c>
      <c r="B46" s="50" t="s">
        <v>50</v>
      </c>
      <c r="C46" s="38">
        <v>0</v>
      </c>
      <c r="D46" s="39">
        <v>0</v>
      </c>
      <c r="E46" s="39">
        <v>0</v>
      </c>
      <c r="F46" s="48">
        <v>0</v>
      </c>
      <c r="G46" s="54">
        <v>14720840</v>
      </c>
      <c r="H46" s="64">
        <v>10935100</v>
      </c>
      <c r="I46" s="64">
        <v>9337517</v>
      </c>
      <c r="J46" s="53">
        <f t="shared" si="5"/>
        <v>0.85390321076167575</v>
      </c>
      <c r="K46" s="46"/>
    </row>
    <row r="47" spans="1:11" ht="15.75" thickBot="1" x14ac:dyDescent="0.3">
      <c r="A47" s="55" t="s">
        <v>51</v>
      </c>
      <c r="B47" s="56" t="s">
        <v>52</v>
      </c>
      <c r="C47" s="57">
        <f>C6</f>
        <v>1931085824</v>
      </c>
      <c r="D47" s="57">
        <f t="shared" ref="D47:E47" si="6">D6</f>
        <v>1379229994</v>
      </c>
      <c r="E47" s="57">
        <f t="shared" si="6"/>
        <v>1161047751</v>
      </c>
      <c r="F47" s="58">
        <f t="shared" si="3"/>
        <v>0.84180865849122477</v>
      </c>
      <c r="G47" s="57">
        <f t="shared" ref="G47:I47" si="7">G6</f>
        <v>181509216</v>
      </c>
      <c r="H47" s="57">
        <f t="shared" si="7"/>
        <v>151488076</v>
      </c>
      <c r="I47" s="57">
        <f t="shared" si="7"/>
        <v>108034781</v>
      </c>
      <c r="J47" s="59">
        <f t="shared" si="5"/>
        <v>0.71315699461388626</v>
      </c>
      <c r="K47" s="47"/>
    </row>
    <row r="48" spans="1:11" x14ac:dyDescent="0.25">
      <c r="C48" s="60"/>
    </row>
    <row r="49" spans="3:8" x14ac:dyDescent="0.25">
      <c r="C49" s="60"/>
      <c r="G49" s="60"/>
    </row>
    <row r="50" spans="3:8" x14ac:dyDescent="0.25">
      <c r="H50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BA39-69FD-4242-A0A0-CF4B8941514A}">
  <dimension ref="A1:K50"/>
  <sheetViews>
    <sheetView view="pageBreakPreview" zoomScale="124" zoomScaleNormal="124" zoomScaleSheetLayoutView="124" workbookViewId="0">
      <selection activeCell="G11" sqref="G11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67</v>
      </c>
      <c r="C1" s="83"/>
      <c r="D1" s="83"/>
      <c r="E1" s="83"/>
      <c r="F1" s="83"/>
      <c r="G1" s="83"/>
      <c r="H1" s="83"/>
      <c r="I1" s="83"/>
      <c r="J1" s="71"/>
      <c r="K1" s="71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1931085824</v>
      </c>
      <c r="D6" s="37">
        <f t="shared" ref="D6:E6" si="0">D7</f>
        <v>1242672404</v>
      </c>
      <c r="E6" s="37">
        <f t="shared" si="0"/>
        <v>1054484860</v>
      </c>
      <c r="F6" s="48">
        <f>E6/D6</f>
        <v>0.84856222493213107</v>
      </c>
      <c r="G6" s="37">
        <f>G7</f>
        <v>181509216</v>
      </c>
      <c r="H6" s="37">
        <f t="shared" ref="H6:I6" si="1">H7</f>
        <v>119629298</v>
      </c>
      <c r="I6" s="37">
        <f t="shared" si="1"/>
        <v>88125238</v>
      </c>
      <c r="J6" s="48">
        <f>I6/H6</f>
        <v>0.73665263838629225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SUM(C8:C46)</f>
        <v>1931085824</v>
      </c>
      <c r="D7" s="38">
        <f t="shared" ref="D7:E7" si="2">SUM(D8:D46)</f>
        <v>1242672404</v>
      </c>
      <c r="E7" s="38">
        <f t="shared" si="2"/>
        <v>1054484860</v>
      </c>
      <c r="F7" s="48">
        <f t="shared" ref="F7:F47" si="3">E7/D7</f>
        <v>0.84856222493213107</v>
      </c>
      <c r="G7" s="38">
        <f>SUM(G8:G46)</f>
        <v>181509216</v>
      </c>
      <c r="H7" s="38">
        <f>SUM(H8:H46)</f>
        <v>119629298</v>
      </c>
      <c r="I7" s="38">
        <f t="shared" ref="I7" si="4">SUM(I8:I46)</f>
        <v>88125238</v>
      </c>
      <c r="J7" s="48">
        <f t="shared" ref="J7:J47" si="5">I7/H7</f>
        <v>0.73665263838629225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72773548</v>
      </c>
      <c r="E8" s="39">
        <v>64472780</v>
      </c>
      <c r="F8" s="48">
        <f t="shared" si="3"/>
        <v>0.88593701656541468</v>
      </c>
      <c r="G8" s="38">
        <v>1576400</v>
      </c>
      <c r="H8" s="39">
        <v>1576400</v>
      </c>
      <c r="I8" s="39">
        <v>838892</v>
      </c>
      <c r="J8" s="48">
        <f t="shared" si="5"/>
        <v>0.53215681299162654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514980700</v>
      </c>
      <c r="D9" s="39">
        <v>351758250</v>
      </c>
      <c r="E9" s="39">
        <v>290950437</v>
      </c>
      <c r="F9" s="48">
        <f t="shared" si="3"/>
        <v>0.82713180714311607</v>
      </c>
      <c r="G9" s="38">
        <v>21123207</v>
      </c>
      <c r="H9" s="39">
        <v>11123207</v>
      </c>
      <c r="I9" s="39">
        <v>7294519</v>
      </c>
      <c r="J9" s="48">
        <f t="shared" si="5"/>
        <v>0.65579279429035164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923188616</v>
      </c>
      <c r="D10" s="39">
        <v>588430976</v>
      </c>
      <c r="E10" s="39">
        <v>505401058</v>
      </c>
      <c r="F10" s="48">
        <f t="shared" si="3"/>
        <v>0.85889607891750419</v>
      </c>
      <c r="G10" s="38">
        <v>38450655</v>
      </c>
      <c r="H10" s="39">
        <v>27608815</v>
      </c>
      <c r="I10" s="39">
        <v>24036635</v>
      </c>
      <c r="J10" s="48">
        <f t="shared" si="5"/>
        <v>0.87061451206797535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1945600</v>
      </c>
      <c r="E11" s="39">
        <v>1591314</v>
      </c>
      <c r="F11" s="48">
        <f t="shared" si="3"/>
        <v>0.81790398848684209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9616100</v>
      </c>
      <c r="E12" s="39">
        <v>9033138</v>
      </c>
      <c r="F12" s="48">
        <f t="shared" si="3"/>
        <v>0.9393764623911981</v>
      </c>
      <c r="G12" s="38">
        <v>2078994</v>
      </c>
      <c r="H12" s="39">
        <v>2078994</v>
      </c>
      <c r="I12" s="39">
        <v>1402367</v>
      </c>
      <c r="J12" s="48">
        <f t="shared" si="5"/>
        <v>0.67454114826690215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33629000</v>
      </c>
      <c r="E14" s="39">
        <v>29027938</v>
      </c>
      <c r="F14" s="48">
        <f t="shared" si="3"/>
        <v>0.86318171815992151</v>
      </c>
      <c r="G14" s="38">
        <v>398184</v>
      </c>
      <c r="H14" s="39">
        <v>398184</v>
      </c>
      <c r="I14" s="39">
        <v>366720</v>
      </c>
      <c r="J14" s="48">
        <f t="shared" si="5"/>
        <v>0.92098125489723348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23566400</v>
      </c>
      <c r="E15" s="39">
        <v>20552991</v>
      </c>
      <c r="F15" s="48">
        <f t="shared" si="3"/>
        <v>0.87213112736777787</v>
      </c>
      <c r="G15" s="38">
        <v>11115184</v>
      </c>
      <c r="H15" s="39">
        <v>8189546</v>
      </c>
      <c r="I15" s="39">
        <v>1815844</v>
      </c>
      <c r="J15" s="48">
        <f t="shared" si="5"/>
        <v>0.22172706521216196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39901800</v>
      </c>
      <c r="E16" s="39">
        <v>37385656</v>
      </c>
      <c r="F16" s="48">
        <f t="shared" si="3"/>
        <v>0.93694159160739621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4487500</v>
      </c>
      <c r="E17" s="39">
        <v>3943272</v>
      </c>
      <c r="F17" s="48">
        <f t="shared" si="3"/>
        <v>0.87872356545961006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14591500</v>
      </c>
      <c r="E18" s="39">
        <v>10110332</v>
      </c>
      <c r="F18" s="48">
        <f t="shared" si="3"/>
        <v>0.69289188911352495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41630</v>
      </c>
      <c r="E19" s="39">
        <v>41630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1546800</v>
      </c>
      <c r="E20" s="39">
        <v>780596</v>
      </c>
      <c r="F20" s="48">
        <f t="shared" si="3"/>
        <v>0.50465218515645205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14526300</v>
      </c>
      <c r="E21" s="39">
        <v>13599406</v>
      </c>
      <c r="F21" s="48">
        <f t="shared" si="3"/>
        <v>0.93619201035363442</v>
      </c>
      <c r="G21" s="38">
        <v>150000</v>
      </c>
      <c r="H21" s="39">
        <v>150000</v>
      </c>
      <c r="I21" s="39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6754100</v>
      </c>
      <c r="E22" s="39">
        <v>3681180</v>
      </c>
      <c r="F22" s="48">
        <f t="shared" si="3"/>
        <v>0.54502894538132396</v>
      </c>
      <c r="G22" s="38">
        <v>1500000</v>
      </c>
      <c r="H22" s="39">
        <v>880000</v>
      </c>
      <c r="I22" s="39">
        <v>611587</v>
      </c>
      <c r="J22" s="48">
        <f t="shared" si="5"/>
        <v>0.69498522727272727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2719400</v>
      </c>
      <c r="E24" s="39">
        <v>2515149</v>
      </c>
      <c r="F24" s="48">
        <f t="shared" si="3"/>
        <v>0.92489115246010145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7389400</v>
      </c>
      <c r="E26" s="39">
        <v>6196017</v>
      </c>
      <c r="F26" s="48">
        <f t="shared" si="3"/>
        <v>0.83850069017782225</v>
      </c>
      <c r="G26" s="38">
        <v>432998</v>
      </c>
      <c r="H26" s="39">
        <v>432998</v>
      </c>
      <c r="I26" s="39">
        <v>274741</v>
      </c>
      <c r="J26" s="48">
        <f t="shared" si="5"/>
        <v>0.63450870442819596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9000</v>
      </c>
      <c r="E27" s="39">
        <v>6942</v>
      </c>
      <c r="F27" s="48">
        <f t="shared" si="3"/>
        <v>0.77133333333333332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300000</v>
      </c>
      <c r="E28" s="39">
        <v>0</v>
      </c>
      <c r="F28" s="48">
        <f t="shared" si="3"/>
        <v>0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20000</v>
      </c>
      <c r="E29" s="39">
        <v>14447</v>
      </c>
      <c r="F29" s="48">
        <f t="shared" si="3"/>
        <v>0.72235000000000005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03.75" customHeight="1" x14ac:dyDescent="0.25">
      <c r="A30" s="18">
        <v>4313221</v>
      </c>
      <c r="B30" s="13" t="s">
        <v>68</v>
      </c>
      <c r="C30" s="38"/>
      <c r="D30" s="39"/>
      <c r="E30" s="39"/>
      <c r="F30" s="48"/>
      <c r="G30" s="38">
        <v>7858207</v>
      </c>
      <c r="H30" s="38">
        <v>7858207</v>
      </c>
      <c r="I30" s="38">
        <v>7858207</v>
      </c>
      <c r="J30" s="48">
        <f t="shared" si="5"/>
        <v>1</v>
      </c>
      <c r="K30" s="46"/>
    </row>
    <row r="31" spans="1:11" ht="235.5" customHeight="1" x14ac:dyDescent="0.25">
      <c r="A31" s="18">
        <v>4313223</v>
      </c>
      <c r="B31" s="13" t="s">
        <v>69</v>
      </c>
      <c r="C31" s="38"/>
      <c r="D31" s="39"/>
      <c r="E31" s="39"/>
      <c r="F31" s="48"/>
      <c r="G31" s="38">
        <v>3216179</v>
      </c>
      <c r="H31" s="39">
        <v>3216179</v>
      </c>
      <c r="I31" s="39">
        <v>3216179</v>
      </c>
      <c r="J31" s="48">
        <f t="shared" si="5"/>
        <v>1</v>
      </c>
      <c r="K31" s="46"/>
    </row>
    <row r="32" spans="1:11" ht="33.75" x14ac:dyDescent="0.25">
      <c r="A32" s="18">
        <v>4313242</v>
      </c>
      <c r="B32" s="13" t="s">
        <v>37</v>
      </c>
      <c r="C32" s="38">
        <v>11075500</v>
      </c>
      <c r="D32" s="39">
        <v>5500700</v>
      </c>
      <c r="E32" s="39">
        <v>4590089</v>
      </c>
      <c r="F32" s="48">
        <f t="shared" si="3"/>
        <v>0.83445543294489788</v>
      </c>
      <c r="G32" s="38">
        <v>0</v>
      </c>
      <c r="H32" s="39">
        <v>0</v>
      </c>
      <c r="I32" s="39">
        <v>0</v>
      </c>
      <c r="J32" s="48">
        <v>0</v>
      </c>
      <c r="K32" s="46"/>
    </row>
    <row r="33" spans="1:11" x14ac:dyDescent="0.25">
      <c r="A33" s="18">
        <v>4314010</v>
      </c>
      <c r="B33" s="13" t="s">
        <v>38</v>
      </c>
      <c r="C33" s="38">
        <v>1587800</v>
      </c>
      <c r="D33" s="39">
        <v>1027000</v>
      </c>
      <c r="E33" s="39">
        <v>1027000</v>
      </c>
      <c r="F33" s="48">
        <f t="shared" si="3"/>
        <v>1</v>
      </c>
      <c r="G33" s="38">
        <v>0</v>
      </c>
      <c r="H33" s="39">
        <v>0</v>
      </c>
      <c r="I33" s="39">
        <v>0</v>
      </c>
      <c r="J33" s="48">
        <v>0</v>
      </c>
      <c r="K33" s="46"/>
    </row>
    <row r="34" spans="1:11" ht="22.5" x14ac:dyDescent="0.25">
      <c r="A34" s="18">
        <v>4314030</v>
      </c>
      <c r="B34" s="13" t="s">
        <v>39</v>
      </c>
      <c r="C34" s="38">
        <v>21717400</v>
      </c>
      <c r="D34" s="39">
        <v>13601100</v>
      </c>
      <c r="E34" s="39">
        <v>10523986</v>
      </c>
      <c r="F34" s="48">
        <f t="shared" si="3"/>
        <v>0.77375991647734377</v>
      </c>
      <c r="G34" s="38">
        <v>800000</v>
      </c>
      <c r="H34" s="39">
        <v>800000</v>
      </c>
      <c r="I34" s="39">
        <v>798035</v>
      </c>
      <c r="J34" s="48">
        <f t="shared" si="5"/>
        <v>0.99754374999999995</v>
      </c>
      <c r="K34" s="45"/>
    </row>
    <row r="35" spans="1:11" ht="45" x14ac:dyDescent="0.25">
      <c r="A35" s="18">
        <v>4314060</v>
      </c>
      <c r="B35" s="13" t="s">
        <v>40</v>
      </c>
      <c r="C35" s="38">
        <v>4563600</v>
      </c>
      <c r="D35" s="39">
        <v>3023900</v>
      </c>
      <c r="E35" s="39">
        <v>2129759</v>
      </c>
      <c r="F35" s="48">
        <f t="shared" si="3"/>
        <v>0.70430867422864518</v>
      </c>
      <c r="G35" s="38">
        <v>0</v>
      </c>
      <c r="H35" s="39">
        <v>0</v>
      </c>
      <c r="I35" s="39">
        <v>0</v>
      </c>
      <c r="J35" s="48">
        <v>0</v>
      </c>
      <c r="K35" s="45"/>
    </row>
    <row r="36" spans="1:11" ht="33.75" x14ac:dyDescent="0.25">
      <c r="A36" s="18">
        <v>4314081</v>
      </c>
      <c r="B36" s="13" t="s">
        <v>41</v>
      </c>
      <c r="C36" s="38">
        <v>1858200</v>
      </c>
      <c r="D36" s="39">
        <v>1141900</v>
      </c>
      <c r="E36" s="39">
        <v>1006668</v>
      </c>
      <c r="F36" s="48">
        <f t="shared" si="3"/>
        <v>0.88157281723443381</v>
      </c>
      <c r="G36" s="38">
        <v>0</v>
      </c>
      <c r="H36" s="39">
        <v>0</v>
      </c>
      <c r="I36" s="39">
        <v>0</v>
      </c>
      <c r="J36" s="48">
        <v>0</v>
      </c>
      <c r="K36" s="46"/>
    </row>
    <row r="37" spans="1:11" ht="22.5" x14ac:dyDescent="0.25">
      <c r="A37" s="18">
        <v>4314082</v>
      </c>
      <c r="B37" s="13" t="s">
        <v>42</v>
      </c>
      <c r="C37" s="38">
        <v>416000</v>
      </c>
      <c r="D37" s="39">
        <v>160000</v>
      </c>
      <c r="E37" s="39">
        <v>142750</v>
      </c>
      <c r="F37" s="48">
        <f t="shared" si="3"/>
        <v>0.89218750000000002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45" x14ac:dyDescent="0.25">
      <c r="A38" s="18">
        <v>4315031</v>
      </c>
      <c r="B38" s="13" t="s">
        <v>43</v>
      </c>
      <c r="C38" s="38">
        <v>26687200</v>
      </c>
      <c r="D38" s="39">
        <v>16062900</v>
      </c>
      <c r="E38" s="39">
        <v>12128502</v>
      </c>
      <c r="F38" s="48">
        <f t="shared" si="3"/>
        <v>0.75506303344975068</v>
      </c>
      <c r="G38" s="38">
        <v>0</v>
      </c>
      <c r="H38" s="39">
        <v>0</v>
      </c>
      <c r="I38" s="39">
        <v>0</v>
      </c>
      <c r="J38" s="48">
        <v>0</v>
      </c>
      <c r="K38" s="45"/>
    </row>
    <row r="39" spans="1:11" ht="67.5" x14ac:dyDescent="0.25">
      <c r="A39" s="18">
        <v>4315061</v>
      </c>
      <c r="B39" s="13" t="s">
        <v>44</v>
      </c>
      <c r="C39" s="38">
        <v>80000</v>
      </c>
      <c r="D39" s="39">
        <v>60000</v>
      </c>
      <c r="E39" s="39">
        <v>51841</v>
      </c>
      <c r="F39" s="48">
        <f t="shared" si="3"/>
        <v>0.86401666666666666</v>
      </c>
      <c r="G39" s="38">
        <v>0</v>
      </c>
      <c r="H39" s="39">
        <v>0</v>
      </c>
      <c r="I39" s="39">
        <v>0</v>
      </c>
      <c r="J39" s="48">
        <v>0</v>
      </c>
      <c r="K39" s="46"/>
    </row>
    <row r="40" spans="1:11" ht="33.75" x14ac:dyDescent="0.25">
      <c r="A40" s="18">
        <v>4316011</v>
      </c>
      <c r="B40" s="13" t="s">
        <v>45</v>
      </c>
      <c r="C40" s="38">
        <v>0</v>
      </c>
      <c r="D40" s="39">
        <v>0</v>
      </c>
      <c r="E40" s="39">
        <v>0</v>
      </c>
      <c r="F40" s="48">
        <v>0</v>
      </c>
      <c r="G40" s="38">
        <v>68476868</v>
      </c>
      <c r="H40" s="39">
        <v>36114868</v>
      </c>
      <c r="I40" s="39">
        <v>25002846</v>
      </c>
      <c r="J40" s="48">
        <f t="shared" si="5"/>
        <v>0.69231447834725579</v>
      </c>
      <c r="K40" s="46"/>
    </row>
    <row r="41" spans="1:11" ht="22.5" x14ac:dyDescent="0.25">
      <c r="A41" s="18">
        <v>4316030</v>
      </c>
      <c r="B41" s="13" t="s">
        <v>46</v>
      </c>
      <c r="C41" s="38">
        <v>48173100</v>
      </c>
      <c r="D41" s="39">
        <v>28067600</v>
      </c>
      <c r="E41" s="39">
        <v>23560982</v>
      </c>
      <c r="F41" s="48">
        <f t="shared" si="3"/>
        <v>0.83943700209494221</v>
      </c>
      <c r="G41" s="38">
        <v>1290000</v>
      </c>
      <c r="H41" s="39">
        <v>1290000</v>
      </c>
      <c r="I41" s="39">
        <v>889997</v>
      </c>
      <c r="J41" s="48">
        <v>0</v>
      </c>
      <c r="K41" s="46"/>
    </row>
    <row r="42" spans="1:11" ht="22.5" x14ac:dyDescent="0.25">
      <c r="A42" s="18">
        <v>4317310</v>
      </c>
      <c r="B42" s="13" t="s">
        <v>47</v>
      </c>
      <c r="C42" s="38">
        <v>0</v>
      </c>
      <c r="D42" s="39">
        <v>0</v>
      </c>
      <c r="E42" s="39">
        <v>0</v>
      </c>
      <c r="F42" s="48">
        <v>0</v>
      </c>
      <c r="G42" s="38">
        <v>1000000</v>
      </c>
      <c r="H42" s="39">
        <v>1000000</v>
      </c>
      <c r="I42" s="39">
        <v>0</v>
      </c>
      <c r="J42" s="48">
        <f t="shared" si="5"/>
        <v>0</v>
      </c>
      <c r="K42" s="46"/>
    </row>
    <row r="43" spans="1:11" ht="22.5" x14ac:dyDescent="0.25">
      <c r="A43" s="18">
        <v>4317321</v>
      </c>
      <c r="B43" s="13" t="s">
        <v>48</v>
      </c>
      <c r="C43" s="38">
        <v>0</v>
      </c>
      <c r="D43" s="39">
        <v>0</v>
      </c>
      <c r="E43" s="39">
        <v>0</v>
      </c>
      <c r="F43" s="48">
        <v>0</v>
      </c>
      <c r="G43" s="38">
        <v>5000000</v>
      </c>
      <c r="H43" s="39">
        <v>5000000</v>
      </c>
      <c r="I43" s="39">
        <v>3836483</v>
      </c>
      <c r="J43" s="48">
        <f t="shared" si="5"/>
        <v>0.7672966</v>
      </c>
      <c r="K43" s="46"/>
    </row>
    <row r="44" spans="1:11" ht="22.5" x14ac:dyDescent="0.25">
      <c r="A44" s="18">
        <v>4317324</v>
      </c>
      <c r="B44" s="13" t="s">
        <v>49</v>
      </c>
      <c r="C44" s="38">
        <v>0</v>
      </c>
      <c r="D44" s="39">
        <v>0</v>
      </c>
      <c r="E44" s="39">
        <v>0</v>
      </c>
      <c r="F44" s="48">
        <v>0</v>
      </c>
      <c r="G44" s="38">
        <v>700000</v>
      </c>
      <c r="H44" s="39">
        <v>326000</v>
      </c>
      <c r="I44" s="39">
        <v>8850</v>
      </c>
      <c r="J44" s="53">
        <f t="shared" si="5"/>
        <v>2.714723926380368E-2</v>
      </c>
      <c r="K44" s="46"/>
    </row>
    <row r="45" spans="1:11" ht="45.75" customHeight="1" x14ac:dyDescent="0.25">
      <c r="A45" s="49">
        <v>4317363</v>
      </c>
      <c r="B45" s="69" t="s">
        <v>64</v>
      </c>
      <c r="C45" s="38">
        <v>0</v>
      </c>
      <c r="D45" s="39">
        <v>0</v>
      </c>
      <c r="E45" s="39">
        <v>0</v>
      </c>
      <c r="F45" s="48">
        <v>0</v>
      </c>
      <c r="G45" s="65">
        <v>1155000</v>
      </c>
      <c r="H45" s="64">
        <v>1155000</v>
      </c>
      <c r="I45" s="67">
        <v>1155000</v>
      </c>
      <c r="J45" s="66">
        <f t="shared" si="5"/>
        <v>1</v>
      </c>
      <c r="K45" s="46"/>
    </row>
    <row r="46" spans="1:11" ht="135.75" thickBot="1" x14ac:dyDescent="0.3">
      <c r="A46" s="49">
        <v>4317691</v>
      </c>
      <c r="B46" s="50" t="s">
        <v>50</v>
      </c>
      <c r="C46" s="38">
        <v>0</v>
      </c>
      <c r="D46" s="39">
        <v>0</v>
      </c>
      <c r="E46" s="39">
        <v>0</v>
      </c>
      <c r="F46" s="48">
        <v>0</v>
      </c>
      <c r="G46" s="54">
        <v>14720840</v>
      </c>
      <c r="H46" s="64">
        <v>9964400</v>
      </c>
      <c r="I46" s="64">
        <v>8381086</v>
      </c>
      <c r="J46" s="53">
        <f t="shared" si="5"/>
        <v>0.84110292641804829</v>
      </c>
      <c r="K46" s="46"/>
    </row>
    <row r="47" spans="1:11" ht="15.75" thickBot="1" x14ac:dyDescent="0.3">
      <c r="A47" s="55" t="s">
        <v>51</v>
      </c>
      <c r="B47" s="56" t="s">
        <v>52</v>
      </c>
      <c r="C47" s="57">
        <f>C6</f>
        <v>1931085824</v>
      </c>
      <c r="D47" s="57">
        <f t="shared" ref="D47:E47" si="6">D6</f>
        <v>1242672404</v>
      </c>
      <c r="E47" s="57">
        <f t="shared" si="6"/>
        <v>1054484860</v>
      </c>
      <c r="F47" s="58">
        <f t="shared" si="3"/>
        <v>0.84856222493213107</v>
      </c>
      <c r="G47" s="57">
        <f t="shared" ref="G47:I47" si="7">G6</f>
        <v>181509216</v>
      </c>
      <c r="H47" s="57">
        <f t="shared" si="7"/>
        <v>119629298</v>
      </c>
      <c r="I47" s="57">
        <f t="shared" si="7"/>
        <v>88125238</v>
      </c>
      <c r="J47" s="59">
        <f t="shared" si="5"/>
        <v>0.73665263838629225</v>
      </c>
      <c r="K47" s="47"/>
    </row>
    <row r="48" spans="1:11" x14ac:dyDescent="0.25">
      <c r="C48" s="60"/>
    </row>
    <row r="49" spans="3:8" x14ac:dyDescent="0.25">
      <c r="C49" s="60"/>
      <c r="G49" s="60"/>
    </row>
    <row r="50" spans="3:8" x14ac:dyDescent="0.25">
      <c r="H50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view="pageBreakPreview" topLeftCell="A23" zoomScale="160" zoomScaleNormal="124" zoomScaleSheetLayoutView="160" workbookViewId="0">
      <selection activeCell="K44" sqref="K44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66</v>
      </c>
      <c r="C1" s="83"/>
      <c r="D1" s="83"/>
      <c r="E1" s="83"/>
      <c r="F1" s="83"/>
      <c r="G1" s="83"/>
      <c r="H1" s="83"/>
      <c r="I1" s="83"/>
      <c r="J1" s="70"/>
      <c r="K1" s="70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1931085824</v>
      </c>
      <c r="D6" s="37">
        <f t="shared" ref="D6:E6" si="0">D7</f>
        <v>1108702474</v>
      </c>
      <c r="E6" s="37">
        <f t="shared" si="0"/>
        <v>931901817</v>
      </c>
      <c r="F6" s="48">
        <f>E6/D6</f>
        <v>0.8405337219442337</v>
      </c>
      <c r="G6" s="37">
        <f>G7</f>
        <v>170434830</v>
      </c>
      <c r="H6" s="37">
        <f t="shared" ref="H6:I6" si="1">H7</f>
        <v>77613989</v>
      </c>
      <c r="I6" s="37">
        <f t="shared" si="1"/>
        <v>52052484</v>
      </c>
      <c r="J6" s="48">
        <f>I6/H6</f>
        <v>0.67065853296111344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SUM(C8:C44)</f>
        <v>1931085824</v>
      </c>
      <c r="D7" s="38">
        <f t="shared" ref="D7:E7" si="2">SUM(D8:D44)</f>
        <v>1108702474</v>
      </c>
      <c r="E7" s="38">
        <f t="shared" si="2"/>
        <v>931901817</v>
      </c>
      <c r="F7" s="48">
        <f t="shared" ref="F7:F45" si="3">E7/D7</f>
        <v>0.8405337219442337</v>
      </c>
      <c r="G7" s="38">
        <f>SUM(G8:G44)</f>
        <v>170434830</v>
      </c>
      <c r="H7" s="38">
        <f>SUM(H8:H44)</f>
        <v>77613989</v>
      </c>
      <c r="I7" s="38">
        <f t="shared" ref="I7" si="4">SUM(I8:I44)</f>
        <v>52052484</v>
      </c>
      <c r="J7" s="48">
        <f t="shared" ref="J7:J45" si="5">I7/H7</f>
        <v>0.67065853296111344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63086018</v>
      </c>
      <c r="E8" s="39">
        <v>53202219</v>
      </c>
      <c r="F8" s="48">
        <f t="shared" si="3"/>
        <v>0.84332821577041051</v>
      </c>
      <c r="G8" s="38">
        <v>1576400</v>
      </c>
      <c r="H8" s="39">
        <v>1337400</v>
      </c>
      <c r="I8" s="39">
        <v>802127</v>
      </c>
      <c r="J8" s="48">
        <f t="shared" si="5"/>
        <v>0.59976596381037839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514980700</v>
      </c>
      <c r="D9" s="39">
        <v>304309850</v>
      </c>
      <c r="E9" s="39">
        <v>258902853</v>
      </c>
      <c r="F9" s="48">
        <f t="shared" si="3"/>
        <v>0.85078696269608101</v>
      </c>
      <c r="G9" s="38">
        <v>21123207</v>
      </c>
      <c r="H9" s="39">
        <v>6577759</v>
      </c>
      <c r="I9" s="39">
        <v>2310992</v>
      </c>
      <c r="J9" s="48">
        <f t="shared" si="5"/>
        <v>0.35133424620756099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923188616</v>
      </c>
      <c r="D10" s="39">
        <v>535850176</v>
      </c>
      <c r="E10" s="39">
        <v>447400063</v>
      </c>
      <c r="F10" s="48">
        <f t="shared" si="3"/>
        <v>0.83493499309777219</v>
      </c>
      <c r="G10" s="38">
        <v>38450655</v>
      </c>
      <c r="H10" s="39">
        <v>19255140</v>
      </c>
      <c r="I10" s="39">
        <v>17160306</v>
      </c>
      <c r="J10" s="48">
        <f t="shared" si="5"/>
        <v>0.89120650382183664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1768400</v>
      </c>
      <c r="E11" s="39">
        <v>1361811</v>
      </c>
      <c r="F11" s="48">
        <f t="shared" si="3"/>
        <v>0.77008086405790543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8955100</v>
      </c>
      <c r="E12" s="39">
        <v>8305818</v>
      </c>
      <c r="F12" s="48">
        <f t="shared" si="3"/>
        <v>0.92749584035912502</v>
      </c>
      <c r="G12" s="38">
        <v>2078994</v>
      </c>
      <c r="H12" s="39">
        <v>799092</v>
      </c>
      <c r="I12" s="39">
        <v>183360</v>
      </c>
      <c r="J12" s="48">
        <f t="shared" si="5"/>
        <v>0.22946043759667223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31669200</v>
      </c>
      <c r="E14" s="39">
        <v>27099188</v>
      </c>
      <c r="F14" s="48">
        <f t="shared" si="3"/>
        <v>0.85569537594887146</v>
      </c>
      <c r="G14" s="38">
        <v>398184</v>
      </c>
      <c r="H14" s="39">
        <v>398184</v>
      </c>
      <c r="I14" s="39">
        <v>366720</v>
      </c>
      <c r="J14" s="48">
        <f t="shared" si="5"/>
        <v>0.92098125489723348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21860400</v>
      </c>
      <c r="E15" s="39">
        <v>18917004</v>
      </c>
      <c r="F15" s="48">
        <f t="shared" si="3"/>
        <v>0.86535488829115659</v>
      </c>
      <c r="G15" s="38">
        <v>11115184</v>
      </c>
      <c r="H15" s="39">
        <v>4539546</v>
      </c>
      <c r="I15" s="39">
        <v>1538673</v>
      </c>
      <c r="J15" s="48">
        <f t="shared" si="5"/>
        <v>0.33894865257450857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38400900</v>
      </c>
      <c r="E16" s="39">
        <v>36590452</v>
      </c>
      <c r="F16" s="48">
        <f t="shared" si="3"/>
        <v>0.95285402165053423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3951300</v>
      </c>
      <c r="E17" s="39">
        <v>3621286</v>
      </c>
      <c r="F17" s="48">
        <f t="shared" si="3"/>
        <v>0.91647963961227952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12535100</v>
      </c>
      <c r="E18" s="39">
        <v>8300162</v>
      </c>
      <c r="F18" s="48">
        <f t="shared" si="3"/>
        <v>0.6621536325996602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41630</v>
      </c>
      <c r="E19" s="39">
        <v>41630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1345300</v>
      </c>
      <c r="E20" s="39">
        <v>578512</v>
      </c>
      <c r="F20" s="48">
        <f t="shared" si="3"/>
        <v>0.43002452984464434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11921300</v>
      </c>
      <c r="E21" s="39">
        <v>11173770</v>
      </c>
      <c r="F21" s="48">
        <f t="shared" si="3"/>
        <v>0.93729459035507867</v>
      </c>
      <c r="G21" s="38">
        <v>150000</v>
      </c>
      <c r="H21" s="39">
        <v>150000</v>
      </c>
      <c r="I21" s="39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5524200</v>
      </c>
      <c r="E22" s="39">
        <v>3192223</v>
      </c>
      <c r="F22" s="48">
        <f t="shared" si="3"/>
        <v>0.57786159081858002</v>
      </c>
      <c r="G22" s="38">
        <v>1500000</v>
      </c>
      <c r="H22" s="39">
        <v>680000</v>
      </c>
      <c r="I22" s="39">
        <v>608347</v>
      </c>
      <c r="J22" s="48">
        <f t="shared" si="5"/>
        <v>0.8946279411764706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2289400</v>
      </c>
      <c r="E24" s="39">
        <v>2102202</v>
      </c>
      <c r="F24" s="48">
        <f t="shared" si="3"/>
        <v>0.91823272473137063</v>
      </c>
      <c r="G24" s="38">
        <v>61500</v>
      </c>
      <c r="H24" s="39">
        <v>61500</v>
      </c>
      <c r="I24" s="39">
        <v>57250</v>
      </c>
      <c r="J24" s="48">
        <f t="shared" si="5"/>
        <v>0.93089430894308944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19000</v>
      </c>
      <c r="F25" s="48">
        <f t="shared" si="3"/>
        <v>0.95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6511500</v>
      </c>
      <c r="E26" s="39">
        <v>5634263</v>
      </c>
      <c r="F26" s="48">
        <f t="shared" si="3"/>
        <v>0.86527881440528298</v>
      </c>
      <c r="G26" s="38">
        <v>432998</v>
      </c>
      <c r="H26" s="39">
        <v>138500</v>
      </c>
      <c r="I26" s="39">
        <v>119383</v>
      </c>
      <c r="J26" s="48">
        <f t="shared" si="5"/>
        <v>0.86197111913357405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9000</v>
      </c>
      <c r="E27" s="39">
        <v>6942</v>
      </c>
      <c r="F27" s="48">
        <f t="shared" si="3"/>
        <v>0.77133333333333332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250000</v>
      </c>
      <c r="E28" s="39">
        <v>0</v>
      </c>
      <c r="F28" s="48">
        <f t="shared" si="3"/>
        <v>0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15000</v>
      </c>
      <c r="E29" s="39">
        <v>9773</v>
      </c>
      <c r="F29" s="48">
        <f t="shared" si="3"/>
        <v>0.6515333333333333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3.75" x14ac:dyDescent="0.25">
      <c r="A30" s="18">
        <v>4313242</v>
      </c>
      <c r="B30" s="13" t="s">
        <v>37</v>
      </c>
      <c r="C30" s="38">
        <v>11075500</v>
      </c>
      <c r="D30" s="39">
        <v>4417000</v>
      </c>
      <c r="E30" s="39">
        <v>1920568</v>
      </c>
      <c r="F30" s="48">
        <f t="shared" si="3"/>
        <v>0.43481276884763415</v>
      </c>
      <c r="G30" s="38">
        <v>0</v>
      </c>
      <c r="H30" s="39">
        <v>0</v>
      </c>
      <c r="I30" s="39">
        <v>0</v>
      </c>
      <c r="J30" s="48">
        <v>0</v>
      </c>
      <c r="K30" s="46"/>
    </row>
    <row r="31" spans="1:11" x14ac:dyDescent="0.25">
      <c r="A31" s="18">
        <v>4314010</v>
      </c>
      <c r="B31" s="13" t="s">
        <v>38</v>
      </c>
      <c r="C31" s="38">
        <v>1587800</v>
      </c>
      <c r="D31" s="39">
        <v>807000</v>
      </c>
      <c r="E31" s="39">
        <v>805214</v>
      </c>
      <c r="F31" s="48">
        <f t="shared" si="3"/>
        <v>0.99778686493184632</v>
      </c>
      <c r="G31" s="38">
        <v>0</v>
      </c>
      <c r="H31" s="39">
        <v>0</v>
      </c>
      <c r="I31" s="39">
        <v>0</v>
      </c>
      <c r="J31" s="48">
        <v>0</v>
      </c>
      <c r="K31" s="46"/>
    </row>
    <row r="32" spans="1:11" ht="22.5" x14ac:dyDescent="0.25">
      <c r="A32" s="18">
        <v>4314030</v>
      </c>
      <c r="B32" s="13" t="s">
        <v>39</v>
      </c>
      <c r="C32" s="38">
        <v>21717400</v>
      </c>
      <c r="D32" s="39">
        <v>11569700</v>
      </c>
      <c r="E32" s="39">
        <v>9068762</v>
      </c>
      <c r="F32" s="48">
        <f t="shared" si="3"/>
        <v>0.78383726457902969</v>
      </c>
      <c r="G32" s="38">
        <v>800000</v>
      </c>
      <c r="H32" s="39">
        <v>800000</v>
      </c>
      <c r="I32" s="39">
        <v>794795</v>
      </c>
      <c r="J32" s="48">
        <f t="shared" si="5"/>
        <v>0.99349374999999995</v>
      </c>
      <c r="K32" s="45"/>
    </row>
    <row r="33" spans="1:11" ht="45" x14ac:dyDescent="0.25">
      <c r="A33" s="18">
        <v>4314060</v>
      </c>
      <c r="B33" s="13" t="s">
        <v>40</v>
      </c>
      <c r="C33" s="38">
        <v>4563600</v>
      </c>
      <c r="D33" s="39">
        <v>2846100</v>
      </c>
      <c r="E33" s="39">
        <v>1727536</v>
      </c>
      <c r="F33" s="48">
        <f t="shared" si="3"/>
        <v>0.60698359158146231</v>
      </c>
      <c r="G33" s="38">
        <v>0</v>
      </c>
      <c r="H33" s="39">
        <v>0</v>
      </c>
      <c r="I33" s="39">
        <v>0</v>
      </c>
      <c r="J33" s="48">
        <v>0</v>
      </c>
      <c r="K33" s="45"/>
    </row>
    <row r="34" spans="1:11" ht="33.75" x14ac:dyDescent="0.25">
      <c r="A34" s="18">
        <v>4314081</v>
      </c>
      <c r="B34" s="13" t="s">
        <v>41</v>
      </c>
      <c r="C34" s="38">
        <v>1858200</v>
      </c>
      <c r="D34" s="39">
        <v>963300</v>
      </c>
      <c r="E34" s="39">
        <v>846036</v>
      </c>
      <c r="F34" s="48">
        <f t="shared" si="3"/>
        <v>0.8782684521955777</v>
      </c>
      <c r="G34" s="38">
        <v>0</v>
      </c>
      <c r="H34" s="39">
        <v>0</v>
      </c>
      <c r="I34" s="39">
        <v>0</v>
      </c>
      <c r="J34" s="48">
        <v>0</v>
      </c>
      <c r="K34" s="46"/>
    </row>
    <row r="35" spans="1:11" ht="22.5" x14ac:dyDescent="0.25">
      <c r="A35" s="18">
        <v>4314082</v>
      </c>
      <c r="B35" s="13" t="s">
        <v>42</v>
      </c>
      <c r="C35" s="38">
        <v>416000</v>
      </c>
      <c r="D35" s="39">
        <v>160000</v>
      </c>
      <c r="E35" s="39">
        <v>133000</v>
      </c>
      <c r="F35" s="48">
        <f t="shared" si="3"/>
        <v>0.83125000000000004</v>
      </c>
      <c r="G35" s="38">
        <v>0</v>
      </c>
      <c r="H35" s="39">
        <v>0</v>
      </c>
      <c r="I35" s="39">
        <v>0</v>
      </c>
      <c r="J35" s="48">
        <v>0</v>
      </c>
      <c r="K35" s="46"/>
    </row>
    <row r="36" spans="1:11" ht="45" x14ac:dyDescent="0.25">
      <c r="A36" s="18">
        <v>4315031</v>
      </c>
      <c r="B36" s="13" t="s">
        <v>43</v>
      </c>
      <c r="C36" s="38">
        <v>26687200</v>
      </c>
      <c r="D36" s="39">
        <v>13575800</v>
      </c>
      <c r="E36" s="39">
        <v>11314623</v>
      </c>
      <c r="F36" s="48">
        <f t="shared" si="3"/>
        <v>0.83344060755167282</v>
      </c>
      <c r="G36" s="38">
        <v>0</v>
      </c>
      <c r="H36" s="39">
        <v>0</v>
      </c>
      <c r="I36" s="39">
        <v>0</v>
      </c>
      <c r="J36" s="48">
        <v>0</v>
      </c>
      <c r="K36" s="45"/>
    </row>
    <row r="37" spans="1:11" ht="67.5" x14ac:dyDescent="0.25">
      <c r="A37" s="18">
        <v>4315061</v>
      </c>
      <c r="B37" s="13" t="s">
        <v>44</v>
      </c>
      <c r="C37" s="38">
        <v>80000</v>
      </c>
      <c r="D37" s="39">
        <v>60000</v>
      </c>
      <c r="E37" s="39">
        <v>51841</v>
      </c>
      <c r="F37" s="48">
        <f t="shared" si="3"/>
        <v>0.86401666666666666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33.75" x14ac:dyDescent="0.25">
      <c r="A38" s="18">
        <v>4316011</v>
      </c>
      <c r="B38" s="13" t="s">
        <v>45</v>
      </c>
      <c r="C38" s="38">
        <v>0</v>
      </c>
      <c r="D38" s="39">
        <v>0</v>
      </c>
      <c r="E38" s="39">
        <v>0</v>
      </c>
      <c r="F38" s="48">
        <v>0</v>
      </c>
      <c r="G38" s="38">
        <v>68476868</v>
      </c>
      <c r="H38" s="39">
        <v>27997868</v>
      </c>
      <c r="I38" s="39">
        <v>16952715</v>
      </c>
      <c r="J38" s="48">
        <f t="shared" si="5"/>
        <v>0.6055002116589735</v>
      </c>
      <c r="K38" s="46"/>
    </row>
    <row r="39" spans="1:11" ht="22.5" x14ac:dyDescent="0.25">
      <c r="A39" s="18">
        <v>4316030</v>
      </c>
      <c r="B39" s="13" t="s">
        <v>46</v>
      </c>
      <c r="C39" s="38">
        <v>48173100</v>
      </c>
      <c r="D39" s="39">
        <v>23989800</v>
      </c>
      <c r="E39" s="39">
        <v>19575066</v>
      </c>
      <c r="F39" s="48">
        <f t="shared" si="3"/>
        <v>0.81597453917915119</v>
      </c>
      <c r="G39" s="38">
        <v>1290000</v>
      </c>
      <c r="H39" s="39">
        <v>1290000</v>
      </c>
      <c r="I39" s="39">
        <v>0</v>
      </c>
      <c r="J39" s="48">
        <v>0</v>
      </c>
      <c r="K39" s="46"/>
    </row>
    <row r="40" spans="1:11" ht="22.5" x14ac:dyDescent="0.25">
      <c r="A40" s="18">
        <v>4317310</v>
      </c>
      <c r="B40" s="13" t="s">
        <v>47</v>
      </c>
      <c r="C40" s="38">
        <v>0</v>
      </c>
      <c r="D40" s="39">
        <v>0</v>
      </c>
      <c r="E40" s="39">
        <v>0</v>
      </c>
      <c r="F40" s="48">
        <v>0</v>
      </c>
      <c r="G40" s="38">
        <v>1000000</v>
      </c>
      <c r="H40" s="39">
        <v>1000000</v>
      </c>
      <c r="I40" s="39">
        <v>0</v>
      </c>
      <c r="J40" s="48">
        <f t="shared" si="5"/>
        <v>0</v>
      </c>
      <c r="K40" s="46"/>
    </row>
    <row r="41" spans="1:11" ht="22.5" x14ac:dyDescent="0.25">
      <c r="A41" s="18">
        <v>4317321</v>
      </c>
      <c r="B41" s="13" t="s">
        <v>48</v>
      </c>
      <c r="C41" s="38">
        <v>0</v>
      </c>
      <c r="D41" s="39">
        <v>0</v>
      </c>
      <c r="E41" s="39">
        <v>0</v>
      </c>
      <c r="F41" s="48">
        <v>0</v>
      </c>
      <c r="G41" s="38">
        <v>5000000</v>
      </c>
      <c r="H41" s="39">
        <v>3500000</v>
      </c>
      <c r="I41" s="39">
        <v>3500000</v>
      </c>
      <c r="J41" s="48">
        <f t="shared" si="5"/>
        <v>1</v>
      </c>
      <c r="K41" s="46"/>
    </row>
    <row r="42" spans="1:11" ht="22.5" x14ac:dyDescent="0.25">
      <c r="A42" s="18">
        <v>4317324</v>
      </c>
      <c r="B42" s="13" t="s">
        <v>49</v>
      </c>
      <c r="C42" s="38">
        <v>0</v>
      </c>
      <c r="D42" s="39">
        <v>0</v>
      </c>
      <c r="E42" s="39">
        <v>0</v>
      </c>
      <c r="F42" s="48">
        <v>0</v>
      </c>
      <c r="G42" s="38">
        <v>700000</v>
      </c>
      <c r="H42" s="39">
        <v>168000</v>
      </c>
      <c r="I42" s="39">
        <v>1890</v>
      </c>
      <c r="J42" s="53">
        <f t="shared" si="5"/>
        <v>1.125E-2</v>
      </c>
      <c r="K42" s="46"/>
    </row>
    <row r="43" spans="1:11" ht="45.75" customHeight="1" x14ac:dyDescent="0.25">
      <c r="A43" s="49">
        <v>4317363</v>
      </c>
      <c r="B43" s="69" t="s">
        <v>64</v>
      </c>
      <c r="C43" s="38">
        <v>0</v>
      </c>
      <c r="D43" s="39">
        <v>0</v>
      </c>
      <c r="E43" s="39">
        <v>0</v>
      </c>
      <c r="F43" s="48">
        <v>0</v>
      </c>
      <c r="G43" s="65">
        <v>1155000</v>
      </c>
      <c r="H43" s="64">
        <v>1155000</v>
      </c>
      <c r="I43" s="67">
        <v>1155000</v>
      </c>
      <c r="J43" s="66">
        <f t="shared" si="5"/>
        <v>1</v>
      </c>
      <c r="K43" s="46"/>
    </row>
    <row r="44" spans="1:11" ht="135.75" thickBot="1" x14ac:dyDescent="0.3">
      <c r="A44" s="49">
        <v>4317691</v>
      </c>
      <c r="B44" s="50" t="s">
        <v>50</v>
      </c>
      <c r="C44" s="38">
        <v>0</v>
      </c>
      <c r="D44" s="39">
        <v>0</v>
      </c>
      <c r="E44" s="39">
        <v>0</v>
      </c>
      <c r="F44" s="48">
        <v>0</v>
      </c>
      <c r="G44" s="54">
        <v>14720840</v>
      </c>
      <c r="H44" s="64">
        <v>7361000</v>
      </c>
      <c r="I44" s="64">
        <v>6220926</v>
      </c>
      <c r="J44" s="53">
        <f t="shared" si="5"/>
        <v>0.84511968482543132</v>
      </c>
      <c r="K44" s="46"/>
    </row>
    <row r="45" spans="1:11" ht="15.75" thickBot="1" x14ac:dyDescent="0.3">
      <c r="A45" s="55" t="s">
        <v>51</v>
      </c>
      <c r="B45" s="56" t="s">
        <v>52</v>
      </c>
      <c r="C45" s="57">
        <f>C6</f>
        <v>1931085824</v>
      </c>
      <c r="D45" s="57">
        <f t="shared" ref="D45:E45" si="6">D6</f>
        <v>1108702474</v>
      </c>
      <c r="E45" s="57">
        <f t="shared" si="6"/>
        <v>931901817</v>
      </c>
      <c r="F45" s="58">
        <f t="shared" si="3"/>
        <v>0.8405337219442337</v>
      </c>
      <c r="G45" s="57">
        <f t="shared" ref="G45:I45" si="7">G6</f>
        <v>170434830</v>
      </c>
      <c r="H45" s="57">
        <f t="shared" si="7"/>
        <v>77613989</v>
      </c>
      <c r="I45" s="57">
        <f t="shared" si="7"/>
        <v>52052484</v>
      </c>
      <c r="J45" s="59">
        <f t="shared" si="5"/>
        <v>0.67065853296111344</v>
      </c>
      <c r="K45" s="47"/>
    </row>
    <row r="46" spans="1:11" x14ac:dyDescent="0.25">
      <c r="C46" s="60"/>
    </row>
    <row r="47" spans="1:11" x14ac:dyDescent="0.25">
      <c r="C47" s="60"/>
      <c r="G47" s="60"/>
    </row>
    <row r="48" spans="1:11" x14ac:dyDescent="0.25">
      <c r="H48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view="pageBreakPreview" topLeftCell="A38" zoomScale="160" zoomScaleNormal="124" zoomScaleSheetLayoutView="160" workbookViewId="0">
      <selection activeCell="I43" sqref="I43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83" t="s">
        <v>65</v>
      </c>
      <c r="C1" s="83"/>
      <c r="D1" s="83"/>
      <c r="E1" s="83"/>
      <c r="F1" s="83"/>
      <c r="G1" s="83"/>
      <c r="H1" s="83"/>
      <c r="I1" s="83"/>
      <c r="J1" s="63"/>
      <c r="K1" s="63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1930493424</v>
      </c>
      <c r="D6" s="37">
        <f t="shared" ref="D6:E6" si="0">D7</f>
        <v>844209270</v>
      </c>
      <c r="E6" s="37">
        <f t="shared" si="0"/>
        <v>680706804</v>
      </c>
      <c r="F6" s="48">
        <f>E6/D6</f>
        <v>0.80632472088348428</v>
      </c>
      <c r="G6" s="37">
        <f>G7</f>
        <v>167529430</v>
      </c>
      <c r="H6" s="37">
        <f t="shared" ref="H6:I6" si="1">H7</f>
        <v>46961345</v>
      </c>
      <c r="I6" s="37">
        <f t="shared" si="1"/>
        <v>24497593</v>
      </c>
      <c r="J6" s="48">
        <f>I6/H6</f>
        <v>0.52165441598829843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SUM(C8:C44)</f>
        <v>1930493424</v>
      </c>
      <c r="D7" s="38">
        <f t="shared" ref="D7:E7" si="2">SUM(D8:D44)</f>
        <v>844209270</v>
      </c>
      <c r="E7" s="38">
        <f t="shared" si="2"/>
        <v>680706804</v>
      </c>
      <c r="F7" s="48">
        <f t="shared" ref="F7:F45" si="3">E7/D7</f>
        <v>0.80632472088348428</v>
      </c>
      <c r="G7" s="38">
        <f>SUM(G8:G44)</f>
        <v>167529430</v>
      </c>
      <c r="H7" s="38">
        <f>SUM(H8:H44)</f>
        <v>46961345</v>
      </c>
      <c r="I7" s="38">
        <f t="shared" ref="I7" si="4">SUM(I8:I44)</f>
        <v>24497593</v>
      </c>
      <c r="J7" s="48">
        <f t="shared" ref="J7:J45" si="5">I7/H7</f>
        <v>0.52165441598829843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49971744</v>
      </c>
      <c r="E8" s="39">
        <v>42804803</v>
      </c>
      <c r="F8" s="48">
        <f t="shared" si="3"/>
        <v>0.856580130563384</v>
      </c>
      <c r="G8" s="38">
        <v>1576400</v>
      </c>
      <c r="H8" s="39">
        <v>1307400</v>
      </c>
      <c r="I8" s="39">
        <v>747131</v>
      </c>
      <c r="J8" s="48">
        <f t="shared" si="5"/>
        <v>0.57146320942328288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514980700</v>
      </c>
      <c r="D9" s="39">
        <v>241035750</v>
      </c>
      <c r="E9" s="39">
        <v>210411892</v>
      </c>
      <c r="F9" s="48">
        <f t="shared" si="3"/>
        <v>0.87294889658484276</v>
      </c>
      <c r="G9" s="38">
        <v>21123207</v>
      </c>
      <c r="H9" s="39">
        <v>2577759</v>
      </c>
      <c r="I9" s="39">
        <v>1120486</v>
      </c>
      <c r="J9" s="48">
        <f t="shared" si="5"/>
        <v>0.43467445948205397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922596216</v>
      </c>
      <c r="D10" s="39">
        <v>397572576</v>
      </c>
      <c r="E10" s="39">
        <v>304004205</v>
      </c>
      <c r="F10" s="48">
        <f t="shared" si="3"/>
        <v>0.76465084201381128</v>
      </c>
      <c r="G10" s="38">
        <v>35545255</v>
      </c>
      <c r="H10" s="39">
        <v>10512340</v>
      </c>
      <c r="I10" s="39">
        <v>5934030</v>
      </c>
      <c r="J10" s="48">
        <f t="shared" si="5"/>
        <v>0.56448231316719211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1397000</v>
      </c>
      <c r="E11" s="39">
        <v>946200</v>
      </c>
      <c r="F11" s="48">
        <f t="shared" si="3"/>
        <v>0.6773085182534001</v>
      </c>
      <c r="G11" s="38">
        <v>0</v>
      </c>
      <c r="H11" s="39">
        <v>0</v>
      </c>
      <c r="I11" s="39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7106400</v>
      </c>
      <c r="E12" s="39">
        <v>6132555</v>
      </c>
      <c r="F12" s="48">
        <f t="shared" si="3"/>
        <v>0.8629622593718338</v>
      </c>
      <c r="G12" s="38">
        <v>2078994</v>
      </c>
      <c r="H12" s="39">
        <v>300000</v>
      </c>
      <c r="I12" s="39">
        <v>0</v>
      </c>
      <c r="J12" s="48">
        <v>0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38"/>
      <c r="D13" s="39"/>
      <c r="E13" s="39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23427600</v>
      </c>
      <c r="E14" s="39">
        <v>19020244</v>
      </c>
      <c r="F14" s="48">
        <f t="shared" si="3"/>
        <v>0.81187334596800353</v>
      </c>
      <c r="G14" s="38">
        <v>398184</v>
      </c>
      <c r="H14" s="39">
        <v>200000</v>
      </c>
      <c r="I14" s="39">
        <v>0</v>
      </c>
      <c r="J14" s="48">
        <v>0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16430700</v>
      </c>
      <c r="E15" s="39">
        <v>12798445</v>
      </c>
      <c r="F15" s="48">
        <f t="shared" si="3"/>
        <v>0.77893485974425924</v>
      </c>
      <c r="G15" s="38">
        <v>11115184</v>
      </c>
      <c r="H15" s="39">
        <v>2949546</v>
      </c>
      <c r="I15" s="39">
        <v>439358</v>
      </c>
      <c r="J15" s="48">
        <f t="shared" si="5"/>
        <v>0.14895783961328285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24888400</v>
      </c>
      <c r="E16" s="39">
        <v>23270981</v>
      </c>
      <c r="F16" s="48">
        <f t="shared" si="3"/>
        <v>0.93501313865093783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2933100</v>
      </c>
      <c r="E17" s="39">
        <v>2566647</v>
      </c>
      <c r="F17" s="48">
        <f t="shared" si="3"/>
        <v>0.87506290273089904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9287800</v>
      </c>
      <c r="E18" s="39">
        <v>6991768</v>
      </c>
      <c r="F18" s="48">
        <f t="shared" si="3"/>
        <v>0.7527905424320076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18100</v>
      </c>
      <c r="E19" s="39">
        <v>18100</v>
      </c>
      <c r="F19" s="48">
        <f t="shared" si="3"/>
        <v>1</v>
      </c>
      <c r="G19" s="38">
        <v>0</v>
      </c>
      <c r="H19" s="39">
        <v>0</v>
      </c>
      <c r="I19" s="39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952700</v>
      </c>
      <c r="E20" s="39">
        <v>446238</v>
      </c>
      <c r="F20" s="48">
        <f t="shared" si="3"/>
        <v>0.46839298834890314</v>
      </c>
      <c r="G20" s="38">
        <v>280000</v>
      </c>
      <c r="H20" s="39">
        <v>280000</v>
      </c>
      <c r="I20" s="39">
        <v>280000</v>
      </c>
      <c r="J20" s="48">
        <f t="shared" si="5"/>
        <v>1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9924800</v>
      </c>
      <c r="E21" s="39">
        <v>9048601</v>
      </c>
      <c r="F21" s="48">
        <f t="shared" si="3"/>
        <v>0.91171620586812829</v>
      </c>
      <c r="G21" s="38">
        <v>150000</v>
      </c>
      <c r="H21" s="39">
        <v>150000</v>
      </c>
      <c r="I21" s="39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4292300</v>
      </c>
      <c r="E22" s="39">
        <v>2167152</v>
      </c>
      <c r="F22" s="48">
        <f t="shared" si="3"/>
        <v>0.50489294783682404</v>
      </c>
      <c r="G22" s="38">
        <v>1500000</v>
      </c>
      <c r="H22" s="39">
        <v>430000</v>
      </c>
      <c r="I22" s="39">
        <v>95887</v>
      </c>
      <c r="J22" s="48">
        <f t="shared" si="5"/>
        <v>0.22299302325581397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1859400</v>
      </c>
      <c r="E24" s="39">
        <v>1725478</v>
      </c>
      <c r="F24" s="48">
        <f t="shared" si="3"/>
        <v>0.92797569108314515</v>
      </c>
      <c r="G24" s="38">
        <v>61500</v>
      </c>
      <c r="H24" s="39">
        <v>61500</v>
      </c>
      <c r="I24" s="39">
        <v>39300</v>
      </c>
      <c r="J24" s="48">
        <f t="shared" si="5"/>
        <v>0.63902439024390245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39">
        <v>11000</v>
      </c>
      <c r="F25" s="48">
        <f t="shared" si="3"/>
        <v>0.55000000000000004</v>
      </c>
      <c r="G25" s="38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5283200</v>
      </c>
      <c r="E26" s="39">
        <v>4114923</v>
      </c>
      <c r="F26" s="48">
        <f t="shared" si="3"/>
        <v>0.77886943519079344</v>
      </c>
      <c r="G26" s="38">
        <v>432998</v>
      </c>
      <c r="H26" s="39">
        <v>88500</v>
      </c>
      <c r="I26" s="39">
        <v>76848</v>
      </c>
      <c r="J26" s="48">
        <f t="shared" si="5"/>
        <v>0.86833898305084745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9000</v>
      </c>
      <c r="E27" s="39">
        <v>0</v>
      </c>
      <c r="F27" s="48">
        <f t="shared" si="3"/>
        <v>0</v>
      </c>
      <c r="G27" s="38">
        <v>0</v>
      </c>
      <c r="H27" s="39">
        <v>0</v>
      </c>
      <c r="I27" s="39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200000</v>
      </c>
      <c r="E28" s="39">
        <v>0</v>
      </c>
      <c r="F28" s="48">
        <f t="shared" si="3"/>
        <v>0</v>
      </c>
      <c r="G28" s="38">
        <v>0</v>
      </c>
      <c r="H28" s="39">
        <v>0</v>
      </c>
      <c r="I28" s="39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10000</v>
      </c>
      <c r="E29" s="39">
        <v>5099</v>
      </c>
      <c r="F29" s="48">
        <f t="shared" si="3"/>
        <v>0.50990000000000002</v>
      </c>
      <c r="G29" s="38">
        <v>0</v>
      </c>
      <c r="H29" s="39">
        <v>0</v>
      </c>
      <c r="I29" s="39">
        <v>0</v>
      </c>
      <c r="J29" s="48">
        <v>0</v>
      </c>
      <c r="K29" s="46"/>
    </row>
    <row r="30" spans="1:11" ht="33.75" x14ac:dyDescent="0.25">
      <c r="A30" s="18">
        <v>4313242</v>
      </c>
      <c r="B30" s="13" t="s">
        <v>37</v>
      </c>
      <c r="C30" s="38">
        <v>11075500</v>
      </c>
      <c r="D30" s="39">
        <v>3336000</v>
      </c>
      <c r="E30" s="39">
        <v>514936</v>
      </c>
      <c r="F30" s="48">
        <f t="shared" si="3"/>
        <v>0.15435731414868106</v>
      </c>
      <c r="G30" s="38">
        <v>0</v>
      </c>
      <c r="H30" s="39">
        <v>0</v>
      </c>
      <c r="I30" s="39">
        <v>0</v>
      </c>
      <c r="J30" s="48">
        <v>0</v>
      </c>
      <c r="K30" s="46"/>
    </row>
    <row r="31" spans="1:11" x14ac:dyDescent="0.25">
      <c r="A31" s="18">
        <v>4314010</v>
      </c>
      <c r="B31" s="13" t="s">
        <v>38</v>
      </c>
      <c r="C31" s="38">
        <v>1587800</v>
      </c>
      <c r="D31" s="39">
        <v>677000</v>
      </c>
      <c r="E31" s="39">
        <v>674859</v>
      </c>
      <c r="F31" s="48">
        <f t="shared" si="3"/>
        <v>0.99683751846381097</v>
      </c>
      <c r="G31" s="38">
        <v>0</v>
      </c>
      <c r="H31" s="39">
        <v>0</v>
      </c>
      <c r="I31" s="39">
        <v>0</v>
      </c>
      <c r="J31" s="48">
        <v>0</v>
      </c>
      <c r="K31" s="46"/>
    </row>
    <row r="32" spans="1:11" ht="22.5" x14ac:dyDescent="0.25">
      <c r="A32" s="18">
        <v>4314030</v>
      </c>
      <c r="B32" s="13" t="s">
        <v>39</v>
      </c>
      <c r="C32" s="38">
        <v>21717400</v>
      </c>
      <c r="D32" s="39">
        <v>9774700</v>
      </c>
      <c r="E32" s="39">
        <v>7400149</v>
      </c>
      <c r="F32" s="48">
        <f t="shared" si="3"/>
        <v>0.75707172598647532</v>
      </c>
      <c r="G32" s="38">
        <v>800000</v>
      </c>
      <c r="H32" s="39">
        <v>340000</v>
      </c>
      <c r="I32" s="39">
        <v>315584</v>
      </c>
      <c r="J32" s="48">
        <f t="shared" si="5"/>
        <v>0.92818823529411765</v>
      </c>
      <c r="K32" s="45"/>
    </row>
    <row r="33" spans="1:11" ht="45" x14ac:dyDescent="0.25">
      <c r="A33" s="18">
        <v>4314060</v>
      </c>
      <c r="B33" s="13" t="s">
        <v>40</v>
      </c>
      <c r="C33" s="38">
        <v>4563600</v>
      </c>
      <c r="D33" s="39">
        <v>2272000</v>
      </c>
      <c r="E33" s="39">
        <v>1360679</v>
      </c>
      <c r="F33" s="48">
        <f t="shared" si="3"/>
        <v>0.59889040492957746</v>
      </c>
      <c r="G33" s="38">
        <v>0</v>
      </c>
      <c r="H33" s="39">
        <v>0</v>
      </c>
      <c r="I33" s="39">
        <v>0</v>
      </c>
      <c r="J33" s="48">
        <v>0</v>
      </c>
      <c r="K33" s="45"/>
    </row>
    <row r="34" spans="1:11" ht="33.75" x14ac:dyDescent="0.25">
      <c r="A34" s="18">
        <v>4314081</v>
      </c>
      <c r="B34" s="13" t="s">
        <v>41</v>
      </c>
      <c r="C34" s="38">
        <v>1858200</v>
      </c>
      <c r="D34" s="39">
        <v>772800</v>
      </c>
      <c r="E34" s="39">
        <v>688116</v>
      </c>
      <c r="F34" s="48">
        <f t="shared" si="3"/>
        <v>0.89041925465838512</v>
      </c>
      <c r="G34" s="38">
        <v>0</v>
      </c>
      <c r="H34" s="39">
        <v>0</v>
      </c>
      <c r="I34" s="39">
        <v>0</v>
      </c>
      <c r="J34" s="48">
        <v>0</v>
      </c>
      <c r="K34" s="46"/>
    </row>
    <row r="35" spans="1:11" ht="22.5" x14ac:dyDescent="0.25">
      <c r="A35" s="18">
        <v>4314082</v>
      </c>
      <c r="B35" s="13" t="s">
        <v>42</v>
      </c>
      <c r="C35" s="38">
        <v>416000</v>
      </c>
      <c r="D35" s="39">
        <v>150000</v>
      </c>
      <c r="E35" s="39">
        <v>133000</v>
      </c>
      <c r="F35" s="48">
        <f t="shared" si="3"/>
        <v>0.88666666666666671</v>
      </c>
      <c r="G35" s="38">
        <v>0</v>
      </c>
      <c r="H35" s="39">
        <v>0</v>
      </c>
      <c r="I35" s="39">
        <v>0</v>
      </c>
      <c r="J35" s="48">
        <v>0</v>
      </c>
      <c r="K35" s="46"/>
    </row>
    <row r="36" spans="1:11" ht="45" x14ac:dyDescent="0.25">
      <c r="A36" s="18">
        <v>4315031</v>
      </c>
      <c r="B36" s="13" t="s">
        <v>43</v>
      </c>
      <c r="C36" s="38">
        <v>26687200</v>
      </c>
      <c r="D36" s="39">
        <v>10443600</v>
      </c>
      <c r="E36" s="39">
        <v>7678573</v>
      </c>
      <c r="F36" s="48">
        <f t="shared" si="3"/>
        <v>0.73524196637174921</v>
      </c>
      <c r="G36" s="38">
        <v>0</v>
      </c>
      <c r="H36" s="39">
        <v>0</v>
      </c>
      <c r="I36" s="39">
        <v>0</v>
      </c>
      <c r="J36" s="48">
        <v>0</v>
      </c>
      <c r="K36" s="45"/>
    </row>
    <row r="37" spans="1:11" ht="67.5" x14ac:dyDescent="0.25">
      <c r="A37" s="18">
        <v>4315061</v>
      </c>
      <c r="B37" s="13" t="s">
        <v>44</v>
      </c>
      <c r="C37" s="38">
        <v>80000</v>
      </c>
      <c r="D37" s="39">
        <v>60000</v>
      </c>
      <c r="E37" s="39">
        <v>51841</v>
      </c>
      <c r="F37" s="48">
        <f t="shared" si="3"/>
        <v>0.86401666666666666</v>
      </c>
      <c r="G37" s="38">
        <v>0</v>
      </c>
      <c r="H37" s="39">
        <v>0</v>
      </c>
      <c r="I37" s="39">
        <v>0</v>
      </c>
      <c r="J37" s="48">
        <v>0</v>
      </c>
      <c r="K37" s="46"/>
    </row>
    <row r="38" spans="1:11" ht="33.75" x14ac:dyDescent="0.25">
      <c r="A38" s="18">
        <v>4316011</v>
      </c>
      <c r="B38" s="13" t="s">
        <v>45</v>
      </c>
      <c r="C38" s="38">
        <v>0</v>
      </c>
      <c r="D38" s="39">
        <v>0</v>
      </c>
      <c r="E38" s="39">
        <v>0</v>
      </c>
      <c r="F38" s="48">
        <v>0</v>
      </c>
      <c r="G38" s="38">
        <v>68476868</v>
      </c>
      <c r="H38" s="39">
        <v>17369300</v>
      </c>
      <c r="I38" s="39">
        <v>9111201</v>
      </c>
      <c r="J38" s="48">
        <f t="shared" si="5"/>
        <v>0.5245577541984997</v>
      </c>
      <c r="K38" s="46"/>
    </row>
    <row r="39" spans="1:11" ht="22.5" x14ac:dyDescent="0.25">
      <c r="A39" s="18">
        <v>4316030</v>
      </c>
      <c r="B39" s="13" t="s">
        <v>46</v>
      </c>
      <c r="C39" s="38">
        <v>48173100</v>
      </c>
      <c r="D39" s="39">
        <v>20102600</v>
      </c>
      <c r="E39" s="39">
        <v>15720320</v>
      </c>
      <c r="F39" s="48">
        <f t="shared" si="3"/>
        <v>0.78200431784943236</v>
      </c>
      <c r="G39" s="38">
        <v>1290000</v>
      </c>
      <c r="H39" s="39">
        <v>830000</v>
      </c>
      <c r="I39" s="39">
        <v>0</v>
      </c>
      <c r="J39" s="48">
        <v>0</v>
      </c>
      <c r="K39" s="46"/>
    </row>
    <row r="40" spans="1:11" ht="22.5" x14ac:dyDescent="0.25">
      <c r="A40" s="18">
        <v>4317310</v>
      </c>
      <c r="B40" s="13" t="s">
        <v>47</v>
      </c>
      <c r="C40" s="38">
        <v>0</v>
      </c>
      <c r="D40" s="39">
        <v>0</v>
      </c>
      <c r="E40" s="39">
        <v>0</v>
      </c>
      <c r="F40" s="48">
        <v>0</v>
      </c>
      <c r="G40" s="38">
        <v>1000000</v>
      </c>
      <c r="H40" s="39">
        <v>800000</v>
      </c>
      <c r="I40" s="39">
        <v>0</v>
      </c>
      <c r="J40" s="48">
        <f t="shared" si="5"/>
        <v>0</v>
      </c>
      <c r="K40" s="46"/>
    </row>
    <row r="41" spans="1:11" ht="22.5" x14ac:dyDescent="0.25">
      <c r="A41" s="18">
        <v>4317321</v>
      </c>
      <c r="B41" s="13" t="s">
        <v>48</v>
      </c>
      <c r="C41" s="38">
        <v>0</v>
      </c>
      <c r="D41" s="39">
        <v>0</v>
      </c>
      <c r="E41" s="39">
        <v>0</v>
      </c>
      <c r="F41" s="48">
        <v>0</v>
      </c>
      <c r="G41" s="38">
        <v>5000000</v>
      </c>
      <c r="H41" s="39">
        <v>2000000</v>
      </c>
      <c r="I41" s="39">
        <v>1470000</v>
      </c>
      <c r="J41" s="48">
        <f t="shared" si="5"/>
        <v>0.73499999999999999</v>
      </c>
      <c r="K41" s="46"/>
    </row>
    <row r="42" spans="1:11" ht="22.5" x14ac:dyDescent="0.25">
      <c r="A42" s="18">
        <v>4317324</v>
      </c>
      <c r="B42" s="13" t="s">
        <v>49</v>
      </c>
      <c r="C42" s="38">
        <v>0</v>
      </c>
      <c r="D42" s="39">
        <v>0</v>
      </c>
      <c r="E42" s="39">
        <v>0</v>
      </c>
      <c r="F42" s="48">
        <v>0</v>
      </c>
      <c r="G42" s="38">
        <v>700000</v>
      </c>
      <c r="H42" s="39">
        <v>168000</v>
      </c>
      <c r="I42" s="39">
        <v>1890</v>
      </c>
      <c r="J42" s="53">
        <f t="shared" si="5"/>
        <v>1.125E-2</v>
      </c>
      <c r="K42" s="46"/>
    </row>
    <row r="43" spans="1:11" ht="45.75" customHeight="1" x14ac:dyDescent="0.25">
      <c r="A43" s="49">
        <v>4317363</v>
      </c>
      <c r="B43" s="69" t="s">
        <v>64</v>
      </c>
      <c r="C43" s="38">
        <v>0</v>
      </c>
      <c r="D43" s="39">
        <v>0</v>
      </c>
      <c r="E43" s="39">
        <v>0</v>
      </c>
      <c r="F43" s="48">
        <v>0</v>
      </c>
      <c r="G43" s="65">
        <v>1155000</v>
      </c>
      <c r="H43" s="64">
        <v>1155000</v>
      </c>
      <c r="I43" s="67">
        <v>0</v>
      </c>
      <c r="J43" s="66">
        <v>0</v>
      </c>
      <c r="K43" s="46"/>
    </row>
    <row r="44" spans="1:11" ht="135.75" thickBot="1" x14ac:dyDescent="0.3">
      <c r="A44" s="49">
        <v>4317691</v>
      </c>
      <c r="B44" s="50" t="s">
        <v>50</v>
      </c>
      <c r="C44" s="38">
        <v>0</v>
      </c>
      <c r="D44" s="39">
        <v>0</v>
      </c>
      <c r="E44" s="39">
        <v>0</v>
      </c>
      <c r="F44" s="48">
        <v>0</v>
      </c>
      <c r="G44" s="54">
        <v>14720840</v>
      </c>
      <c r="H44" s="64">
        <v>5317000</v>
      </c>
      <c r="I44" s="64">
        <v>4865878</v>
      </c>
      <c r="J44" s="53">
        <f t="shared" si="5"/>
        <v>0.91515478653375959</v>
      </c>
      <c r="K44" s="46"/>
    </row>
    <row r="45" spans="1:11" ht="15.75" thickBot="1" x14ac:dyDescent="0.3">
      <c r="A45" s="55" t="s">
        <v>51</v>
      </c>
      <c r="B45" s="56" t="s">
        <v>52</v>
      </c>
      <c r="C45" s="57">
        <f>C6</f>
        <v>1930493424</v>
      </c>
      <c r="D45" s="57">
        <f t="shared" ref="D45:E45" si="6">D6</f>
        <v>844209270</v>
      </c>
      <c r="E45" s="57">
        <f t="shared" si="6"/>
        <v>680706804</v>
      </c>
      <c r="F45" s="58">
        <f t="shared" si="3"/>
        <v>0.80632472088348428</v>
      </c>
      <c r="G45" s="57">
        <f t="shared" ref="G45:I45" si="7">G6</f>
        <v>167529430</v>
      </c>
      <c r="H45" s="57">
        <f t="shared" si="7"/>
        <v>46961345</v>
      </c>
      <c r="I45" s="57">
        <f t="shared" si="7"/>
        <v>24497593</v>
      </c>
      <c r="J45" s="59">
        <f t="shared" si="5"/>
        <v>0.52165441598829843</v>
      </c>
      <c r="K45" s="47"/>
    </row>
    <row r="46" spans="1:11" x14ac:dyDescent="0.25">
      <c r="C46" s="60"/>
    </row>
    <row r="47" spans="1:11" x14ac:dyDescent="0.25">
      <c r="C47" s="60"/>
      <c r="G47" s="60"/>
    </row>
    <row r="48" spans="1:11" x14ac:dyDescent="0.25">
      <c r="H48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view="pageBreakPreview" topLeftCell="A44" zoomScale="160" zoomScaleNormal="124" zoomScaleSheetLayoutView="160" workbookViewId="0">
      <selection activeCell="E40" sqref="E40"/>
    </sheetView>
  </sheetViews>
  <sheetFormatPr defaultRowHeight="15" x14ac:dyDescent="0.25"/>
  <cols>
    <col min="2" max="2" width="24.5703125" customWidth="1"/>
    <col min="3" max="3" width="12.5703125" style="42" customWidth="1"/>
    <col min="4" max="4" width="12.7109375" style="42" customWidth="1"/>
    <col min="5" max="5" width="13.140625" style="42" customWidth="1"/>
    <col min="6" max="6" width="9.5703125" style="42" customWidth="1"/>
    <col min="7" max="7" width="10.7109375" style="42" customWidth="1"/>
    <col min="8" max="8" width="12.28515625" style="42" customWidth="1"/>
    <col min="9" max="9" width="13" style="42" customWidth="1"/>
    <col min="10" max="10" width="8.85546875" style="42" customWidth="1"/>
    <col min="11" max="11" width="15.28515625" style="42" customWidth="1"/>
  </cols>
  <sheetData>
    <row r="1" spans="1:11" ht="16.5" customHeight="1" x14ac:dyDescent="0.25">
      <c r="A1" s="1"/>
      <c r="B1" s="99" t="s">
        <v>61</v>
      </c>
      <c r="C1" s="83"/>
      <c r="D1" s="83"/>
      <c r="E1" s="83"/>
      <c r="F1" s="83"/>
      <c r="G1" s="83"/>
      <c r="H1" s="83"/>
      <c r="I1" s="83"/>
      <c r="J1" s="62"/>
      <c r="K1" s="62"/>
    </row>
    <row r="2" spans="1:11" ht="6" customHeight="1" thickBot="1" x14ac:dyDescent="0.3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5">
      <c r="A3" s="84" t="s">
        <v>2</v>
      </c>
      <c r="B3" s="87" t="s">
        <v>5</v>
      </c>
      <c r="C3" s="90" t="s">
        <v>6</v>
      </c>
      <c r="D3" s="91"/>
      <c r="E3" s="91"/>
      <c r="F3" s="92"/>
      <c r="G3" s="93" t="s">
        <v>57</v>
      </c>
      <c r="H3" s="91"/>
      <c r="I3" s="91"/>
      <c r="J3" s="94"/>
      <c r="K3" s="43"/>
    </row>
    <row r="4" spans="1:11" ht="15" customHeight="1" x14ac:dyDescent="0.25">
      <c r="A4" s="85"/>
      <c r="B4" s="88"/>
      <c r="C4" s="95" t="s">
        <v>53</v>
      </c>
      <c r="D4" s="79" t="s">
        <v>54</v>
      </c>
      <c r="E4" s="79" t="s">
        <v>55</v>
      </c>
      <c r="F4" s="79" t="s">
        <v>56</v>
      </c>
      <c r="G4" s="97" t="s">
        <v>53</v>
      </c>
      <c r="H4" s="79" t="s">
        <v>54</v>
      </c>
      <c r="I4" s="81" t="s">
        <v>55</v>
      </c>
      <c r="J4" s="81" t="s">
        <v>56</v>
      </c>
      <c r="K4" s="43"/>
    </row>
    <row r="5" spans="1:11" ht="31.5" customHeight="1" thickBot="1" x14ac:dyDescent="0.3">
      <c r="A5" s="86"/>
      <c r="B5" s="89"/>
      <c r="C5" s="96"/>
      <c r="D5" s="80"/>
      <c r="E5" s="80"/>
      <c r="F5" s="80"/>
      <c r="G5" s="98"/>
      <c r="H5" s="80"/>
      <c r="I5" s="82"/>
      <c r="J5" s="82"/>
      <c r="K5" s="43"/>
    </row>
    <row r="6" spans="1:11" ht="24.75" customHeight="1" x14ac:dyDescent="0.25">
      <c r="A6" s="34">
        <v>4300000</v>
      </c>
      <c r="B6" s="35" t="s">
        <v>16</v>
      </c>
      <c r="C6" s="37">
        <f>C7</f>
        <v>1930493424</v>
      </c>
      <c r="D6" s="37">
        <f t="shared" ref="D6:E6" si="0">D7</f>
        <v>649037152</v>
      </c>
      <c r="E6" s="37">
        <f t="shared" si="0"/>
        <v>531435826</v>
      </c>
      <c r="F6" s="48">
        <f>E6/D6</f>
        <v>0.8188064802798839</v>
      </c>
      <c r="G6" s="37">
        <f>G7</f>
        <v>167529430</v>
      </c>
      <c r="H6" s="37">
        <f t="shared" ref="H6:I6" si="1">H7</f>
        <v>23717446</v>
      </c>
      <c r="I6" s="37">
        <f t="shared" si="1"/>
        <v>7850514</v>
      </c>
      <c r="J6" s="48">
        <f>I6/H6</f>
        <v>0.33100166012816051</v>
      </c>
      <c r="K6" s="44"/>
    </row>
    <row r="7" spans="1:11" ht="27" customHeight="1" x14ac:dyDescent="0.25">
      <c r="A7" s="11">
        <v>4310000</v>
      </c>
      <c r="B7" s="13" t="s">
        <v>16</v>
      </c>
      <c r="C7" s="38">
        <f>SUM(C8:C44)</f>
        <v>1930493424</v>
      </c>
      <c r="D7" s="38">
        <f t="shared" ref="D7:E7" si="2">SUM(D8:D44)</f>
        <v>649037152</v>
      </c>
      <c r="E7" s="38">
        <f t="shared" si="2"/>
        <v>531435826</v>
      </c>
      <c r="F7" s="48">
        <f t="shared" ref="F7:F45" si="3">E7/D7</f>
        <v>0.8188064802798839</v>
      </c>
      <c r="G7" s="38">
        <f>SUM(G8:G44)</f>
        <v>167529430</v>
      </c>
      <c r="H7" s="38">
        <f>SUM(H8:H44)</f>
        <v>23717446</v>
      </c>
      <c r="I7" s="38">
        <f t="shared" ref="I7" si="4">SUM(I8:I44)</f>
        <v>7850514</v>
      </c>
      <c r="J7" s="48">
        <f t="shared" ref="J7:J45" si="5">I7/H7</f>
        <v>0.33100166012816051</v>
      </c>
      <c r="K7" s="45"/>
    </row>
    <row r="8" spans="1:11" ht="34.5" customHeight="1" x14ac:dyDescent="0.25">
      <c r="A8" s="18">
        <v>4310160</v>
      </c>
      <c r="B8" s="13" t="s">
        <v>17</v>
      </c>
      <c r="C8" s="38">
        <v>119380268</v>
      </c>
      <c r="D8" s="39">
        <v>39871576</v>
      </c>
      <c r="E8" s="39">
        <v>33007073</v>
      </c>
      <c r="F8" s="48">
        <f t="shared" si="3"/>
        <v>0.82783467099469554</v>
      </c>
      <c r="G8" s="38">
        <v>1576400</v>
      </c>
      <c r="H8" s="39">
        <v>1307400</v>
      </c>
      <c r="I8" s="39">
        <v>679062</v>
      </c>
      <c r="J8" s="48">
        <f t="shared" si="5"/>
        <v>0.51939880679210648</v>
      </c>
      <c r="K8" s="45"/>
    </row>
    <row r="9" spans="1:11" ht="15.75" customHeight="1" x14ac:dyDescent="0.25">
      <c r="A9" s="18">
        <v>4311010</v>
      </c>
      <c r="B9" s="13" t="s">
        <v>18</v>
      </c>
      <c r="C9" s="38">
        <v>514980700</v>
      </c>
      <c r="D9" s="39">
        <v>184531340</v>
      </c>
      <c r="E9" s="39">
        <v>160247645</v>
      </c>
      <c r="F9" s="48">
        <f t="shared" si="3"/>
        <v>0.86840341049926806</v>
      </c>
      <c r="G9" s="38">
        <v>21123207</v>
      </c>
      <c r="H9" s="39">
        <v>540700</v>
      </c>
      <c r="I9" s="39">
        <v>500000</v>
      </c>
      <c r="J9" s="48">
        <f t="shared" si="5"/>
        <v>0.92472720547438503</v>
      </c>
      <c r="K9" s="45"/>
    </row>
    <row r="10" spans="1:11" ht="81.75" customHeight="1" x14ac:dyDescent="0.25">
      <c r="A10" s="18">
        <v>4311020</v>
      </c>
      <c r="B10" s="13" t="s">
        <v>19</v>
      </c>
      <c r="C10" s="38">
        <v>922596216</v>
      </c>
      <c r="D10" s="39">
        <v>300956336</v>
      </c>
      <c r="E10" s="39">
        <v>240907429</v>
      </c>
      <c r="F10" s="48">
        <f t="shared" si="3"/>
        <v>0.80047302609372539</v>
      </c>
      <c r="G10" s="38">
        <v>35545255</v>
      </c>
      <c r="H10" s="39">
        <v>5293900</v>
      </c>
      <c r="I10" s="39">
        <v>353630</v>
      </c>
      <c r="J10" s="48">
        <f t="shared" si="5"/>
        <v>6.6799523980430306E-2</v>
      </c>
      <c r="K10" s="45"/>
    </row>
    <row r="11" spans="1:11" ht="33.75" x14ac:dyDescent="0.25">
      <c r="A11" s="18">
        <v>4311030</v>
      </c>
      <c r="B11" s="13" t="s">
        <v>20</v>
      </c>
      <c r="C11" s="38">
        <v>3180800</v>
      </c>
      <c r="D11" s="39">
        <v>1119700</v>
      </c>
      <c r="E11" s="39">
        <v>750969</v>
      </c>
      <c r="F11" s="48">
        <f t="shared" si="3"/>
        <v>0.67068768420112534</v>
      </c>
      <c r="G11" s="40">
        <v>0</v>
      </c>
      <c r="H11" s="41">
        <v>0</v>
      </c>
      <c r="I11" s="41">
        <v>0</v>
      </c>
      <c r="J11" s="48">
        <v>0</v>
      </c>
      <c r="K11" s="46"/>
    </row>
    <row r="12" spans="1:11" ht="57" customHeight="1" x14ac:dyDescent="0.25">
      <c r="A12" s="18">
        <v>4311040</v>
      </c>
      <c r="B12" s="13" t="s">
        <v>21</v>
      </c>
      <c r="C12" s="38">
        <v>15867100</v>
      </c>
      <c r="D12" s="39">
        <v>5761600</v>
      </c>
      <c r="E12" s="39">
        <v>5065385</v>
      </c>
      <c r="F12" s="48">
        <f t="shared" si="3"/>
        <v>0.87916290613718406</v>
      </c>
      <c r="G12" s="38">
        <v>2078994</v>
      </c>
      <c r="H12" s="39">
        <v>0</v>
      </c>
      <c r="I12" s="39">
        <v>0</v>
      </c>
      <c r="J12" s="48">
        <v>0</v>
      </c>
      <c r="K12" s="45"/>
    </row>
    <row r="13" spans="1:11" ht="78.75" hidden="1" customHeight="1" x14ac:dyDescent="0.25">
      <c r="A13" s="18">
        <v>4311060</v>
      </c>
      <c r="B13" s="13" t="s">
        <v>22</v>
      </c>
      <c r="C13" s="40"/>
      <c r="D13" s="41"/>
      <c r="E13" s="41"/>
      <c r="F13" s="48" t="e">
        <f t="shared" si="3"/>
        <v>#DIV/0!</v>
      </c>
      <c r="G13" s="38"/>
      <c r="H13" s="39">
        <v>0</v>
      </c>
      <c r="I13" s="39">
        <v>0</v>
      </c>
      <c r="J13" s="48">
        <v>0</v>
      </c>
      <c r="K13" s="46"/>
    </row>
    <row r="14" spans="1:11" ht="90" x14ac:dyDescent="0.25">
      <c r="A14" s="18">
        <v>4311070</v>
      </c>
      <c r="B14" s="13" t="s">
        <v>23</v>
      </c>
      <c r="C14" s="38">
        <v>53467700</v>
      </c>
      <c r="D14" s="39">
        <v>18468700</v>
      </c>
      <c r="E14" s="39">
        <v>15374707</v>
      </c>
      <c r="F14" s="48">
        <f t="shared" si="3"/>
        <v>0.83247369874436206</v>
      </c>
      <c r="G14" s="38">
        <v>398184</v>
      </c>
      <c r="H14" s="39">
        <v>0</v>
      </c>
      <c r="I14" s="39">
        <v>0</v>
      </c>
      <c r="J14" s="48">
        <v>0</v>
      </c>
      <c r="K14" s="45"/>
    </row>
    <row r="15" spans="1:11" ht="45" x14ac:dyDescent="0.25">
      <c r="A15" s="18">
        <v>4311090</v>
      </c>
      <c r="B15" s="13" t="s">
        <v>24</v>
      </c>
      <c r="C15" s="38">
        <v>35514300</v>
      </c>
      <c r="D15" s="39">
        <v>13100600</v>
      </c>
      <c r="E15" s="39">
        <v>9485293</v>
      </c>
      <c r="F15" s="48">
        <f t="shared" si="3"/>
        <v>0.72403500603025817</v>
      </c>
      <c r="G15" s="38">
        <v>11115184</v>
      </c>
      <c r="H15" s="39">
        <v>549546</v>
      </c>
      <c r="I15" s="39">
        <v>141930</v>
      </c>
      <c r="J15" s="48">
        <f t="shared" si="5"/>
        <v>0.25826773372929657</v>
      </c>
      <c r="K15" s="45"/>
    </row>
    <row r="16" spans="1:11" ht="67.5" x14ac:dyDescent="0.25">
      <c r="A16" s="18">
        <v>4311100</v>
      </c>
      <c r="B16" s="13" t="s">
        <v>25</v>
      </c>
      <c r="C16" s="38">
        <v>62107700</v>
      </c>
      <c r="D16" s="39">
        <v>20074400</v>
      </c>
      <c r="E16" s="39">
        <v>18784934</v>
      </c>
      <c r="F16" s="48">
        <f t="shared" si="3"/>
        <v>0.9357656517753955</v>
      </c>
      <c r="G16" s="38">
        <v>0</v>
      </c>
      <c r="H16" s="39">
        <v>0</v>
      </c>
      <c r="I16" s="39">
        <v>0</v>
      </c>
      <c r="J16" s="48">
        <v>0</v>
      </c>
      <c r="K16" s="45"/>
    </row>
    <row r="17" spans="1:11" ht="22.5" x14ac:dyDescent="0.25">
      <c r="A17" s="18">
        <v>4311150</v>
      </c>
      <c r="B17" s="13" t="s">
        <v>26</v>
      </c>
      <c r="C17" s="38">
        <v>7232300</v>
      </c>
      <c r="D17" s="39">
        <v>2283700</v>
      </c>
      <c r="E17" s="39">
        <v>2080919</v>
      </c>
      <c r="F17" s="48">
        <f t="shared" si="3"/>
        <v>0.91120506196085305</v>
      </c>
      <c r="G17" s="38">
        <v>0</v>
      </c>
      <c r="H17" s="39">
        <v>0</v>
      </c>
      <c r="I17" s="39">
        <v>0</v>
      </c>
      <c r="J17" s="48">
        <v>0</v>
      </c>
      <c r="K17" s="45"/>
    </row>
    <row r="18" spans="1:11" ht="22.5" x14ac:dyDescent="0.25">
      <c r="A18" s="18">
        <v>4311161</v>
      </c>
      <c r="B18" s="13" t="s">
        <v>27</v>
      </c>
      <c r="C18" s="38">
        <v>23689100</v>
      </c>
      <c r="D18" s="39">
        <v>7426300</v>
      </c>
      <c r="E18" s="39">
        <v>5880810</v>
      </c>
      <c r="F18" s="48">
        <f t="shared" si="3"/>
        <v>0.79188963548469626</v>
      </c>
      <c r="G18" s="38">
        <v>0</v>
      </c>
      <c r="H18" s="39">
        <v>0</v>
      </c>
      <c r="I18" s="39">
        <v>0</v>
      </c>
      <c r="J18" s="48">
        <v>0</v>
      </c>
      <c r="K18" s="45"/>
    </row>
    <row r="19" spans="1:11" ht="22.5" x14ac:dyDescent="0.25">
      <c r="A19" s="18">
        <v>4311162</v>
      </c>
      <c r="B19" s="13" t="s">
        <v>28</v>
      </c>
      <c r="C19" s="38">
        <v>61540</v>
      </c>
      <c r="D19" s="39">
        <v>18100</v>
      </c>
      <c r="E19" s="41">
        <v>18100</v>
      </c>
      <c r="F19" s="48">
        <f t="shared" si="3"/>
        <v>1</v>
      </c>
      <c r="G19" s="40">
        <v>0</v>
      </c>
      <c r="H19" s="41">
        <v>0</v>
      </c>
      <c r="I19" s="41">
        <v>0</v>
      </c>
      <c r="J19" s="48">
        <v>0</v>
      </c>
      <c r="K19" s="46"/>
    </row>
    <row r="20" spans="1:11" ht="22.5" x14ac:dyDescent="0.25">
      <c r="A20" s="18">
        <v>4311170</v>
      </c>
      <c r="B20" s="68" t="s">
        <v>62</v>
      </c>
      <c r="C20" s="38">
        <v>2519400</v>
      </c>
      <c r="D20" s="39">
        <v>746300</v>
      </c>
      <c r="E20" s="39"/>
      <c r="F20" s="48">
        <f t="shared" ref="F20" si="6">E20/D20</f>
        <v>0</v>
      </c>
      <c r="G20" s="38">
        <v>280000</v>
      </c>
      <c r="H20" s="39">
        <v>0</v>
      </c>
      <c r="I20" s="39">
        <v>0</v>
      </c>
      <c r="J20" s="48">
        <v>0</v>
      </c>
      <c r="K20" s="45"/>
    </row>
    <row r="21" spans="1:11" ht="67.5" x14ac:dyDescent="0.25">
      <c r="A21" s="18">
        <v>4313104</v>
      </c>
      <c r="B21" s="13" t="s">
        <v>29</v>
      </c>
      <c r="C21" s="38">
        <v>25410600</v>
      </c>
      <c r="D21" s="39">
        <v>7918100</v>
      </c>
      <c r="E21" s="39">
        <v>7146665</v>
      </c>
      <c r="F21" s="48">
        <f t="shared" si="3"/>
        <v>0.90257321832257742</v>
      </c>
      <c r="G21" s="40">
        <v>150000</v>
      </c>
      <c r="H21" s="41">
        <v>150000</v>
      </c>
      <c r="I21" s="41">
        <v>0</v>
      </c>
      <c r="J21" s="48">
        <v>0</v>
      </c>
      <c r="K21" s="46"/>
    </row>
    <row r="22" spans="1:11" ht="33.75" x14ac:dyDescent="0.25">
      <c r="A22" s="18">
        <v>4313105</v>
      </c>
      <c r="B22" s="13" t="s">
        <v>30</v>
      </c>
      <c r="C22" s="38">
        <v>11013100</v>
      </c>
      <c r="D22" s="39">
        <v>3170700</v>
      </c>
      <c r="E22" s="39">
        <v>1642984</v>
      </c>
      <c r="F22" s="48">
        <f t="shared" si="3"/>
        <v>0.51817705869366382</v>
      </c>
      <c r="G22" s="38">
        <v>1500000</v>
      </c>
      <c r="H22" s="39">
        <v>100000</v>
      </c>
      <c r="I22" s="39">
        <v>95887</v>
      </c>
      <c r="J22" s="48">
        <f t="shared" si="5"/>
        <v>0.95887</v>
      </c>
      <c r="K22" s="46"/>
    </row>
    <row r="23" spans="1:11" ht="90" x14ac:dyDescent="0.25">
      <c r="A23" s="18">
        <v>4313111</v>
      </c>
      <c r="B23" s="68" t="s">
        <v>63</v>
      </c>
      <c r="C23" s="38">
        <v>0</v>
      </c>
      <c r="D23" s="39">
        <v>0</v>
      </c>
      <c r="E23" s="39">
        <v>0</v>
      </c>
      <c r="F23" s="48">
        <v>0</v>
      </c>
      <c r="G23" s="38">
        <v>125000</v>
      </c>
      <c r="H23" s="39">
        <v>125000</v>
      </c>
      <c r="I23" s="39">
        <v>0</v>
      </c>
      <c r="J23" s="48">
        <v>0</v>
      </c>
      <c r="K23" s="46"/>
    </row>
    <row r="24" spans="1:11" ht="33.75" x14ac:dyDescent="0.25">
      <c r="A24" s="18">
        <v>4313121</v>
      </c>
      <c r="B24" s="13" t="s">
        <v>31</v>
      </c>
      <c r="C24" s="38">
        <v>4598800</v>
      </c>
      <c r="D24" s="39">
        <v>1490700</v>
      </c>
      <c r="E24" s="39">
        <v>1359270</v>
      </c>
      <c r="F24" s="48">
        <f t="shared" si="3"/>
        <v>0.91183336687462269</v>
      </c>
      <c r="G24" s="38">
        <v>61500</v>
      </c>
      <c r="H24" s="39">
        <v>61500</v>
      </c>
      <c r="I24" s="39">
        <v>0</v>
      </c>
      <c r="J24" s="48">
        <f t="shared" si="5"/>
        <v>0</v>
      </c>
      <c r="K24" s="46"/>
    </row>
    <row r="25" spans="1:11" ht="22.5" x14ac:dyDescent="0.25">
      <c r="A25" s="18">
        <v>4313123</v>
      </c>
      <c r="B25" s="13" t="s">
        <v>32</v>
      </c>
      <c r="C25" s="38">
        <v>20000</v>
      </c>
      <c r="D25" s="39">
        <v>20000</v>
      </c>
      <c r="E25" s="41">
        <v>8000</v>
      </c>
      <c r="F25" s="48">
        <f t="shared" si="3"/>
        <v>0.4</v>
      </c>
      <c r="G25" s="40">
        <v>0</v>
      </c>
      <c r="H25" s="39">
        <v>0</v>
      </c>
      <c r="I25" s="39">
        <v>0</v>
      </c>
      <c r="J25" s="48">
        <v>0</v>
      </c>
      <c r="K25" s="46"/>
    </row>
    <row r="26" spans="1:11" ht="22.5" x14ac:dyDescent="0.25">
      <c r="A26" s="18">
        <v>4313132</v>
      </c>
      <c r="B26" s="13" t="s">
        <v>33</v>
      </c>
      <c r="C26" s="38">
        <v>12155000</v>
      </c>
      <c r="D26" s="39">
        <v>4163800</v>
      </c>
      <c r="E26" s="39">
        <v>3290912</v>
      </c>
      <c r="F26" s="48">
        <f t="shared" si="3"/>
        <v>0.79036264950285795</v>
      </c>
      <c r="G26" s="38">
        <v>432998</v>
      </c>
      <c r="H26" s="39">
        <v>38500</v>
      </c>
      <c r="I26" s="39">
        <v>7700</v>
      </c>
      <c r="J26" s="48">
        <f t="shared" si="5"/>
        <v>0.2</v>
      </c>
      <c r="K26" s="45"/>
    </row>
    <row r="27" spans="1:11" ht="22.5" x14ac:dyDescent="0.25">
      <c r="A27" s="18">
        <v>4313133</v>
      </c>
      <c r="B27" s="13" t="s">
        <v>34</v>
      </c>
      <c r="C27" s="38">
        <v>15000</v>
      </c>
      <c r="D27" s="39">
        <v>0</v>
      </c>
      <c r="E27" s="41">
        <v>0</v>
      </c>
      <c r="F27" s="48" t="e">
        <f t="shared" si="3"/>
        <v>#DIV/0!</v>
      </c>
      <c r="G27" s="40">
        <v>0</v>
      </c>
      <c r="H27" s="41">
        <v>0</v>
      </c>
      <c r="I27" s="41">
        <v>0</v>
      </c>
      <c r="J27" s="48">
        <v>0</v>
      </c>
      <c r="K27" s="46"/>
    </row>
    <row r="28" spans="1:11" ht="56.25" x14ac:dyDescent="0.25">
      <c r="A28" s="18">
        <v>4313192</v>
      </c>
      <c r="B28" s="13" t="s">
        <v>35</v>
      </c>
      <c r="C28" s="38">
        <v>500000</v>
      </c>
      <c r="D28" s="39">
        <v>150000</v>
      </c>
      <c r="E28" s="41">
        <v>0</v>
      </c>
      <c r="F28" s="48">
        <f t="shared" si="3"/>
        <v>0</v>
      </c>
      <c r="G28" s="40">
        <v>0</v>
      </c>
      <c r="H28" s="41">
        <v>0</v>
      </c>
      <c r="I28" s="41">
        <v>0</v>
      </c>
      <c r="J28" s="48">
        <v>0</v>
      </c>
      <c r="K28" s="46"/>
    </row>
    <row r="29" spans="1:11" ht="22.5" x14ac:dyDescent="0.25">
      <c r="A29" s="18">
        <v>4313210</v>
      </c>
      <c r="B29" s="13" t="s">
        <v>36</v>
      </c>
      <c r="C29" s="38">
        <v>25000</v>
      </c>
      <c r="D29" s="39">
        <v>5000</v>
      </c>
      <c r="E29" s="41">
        <v>0</v>
      </c>
      <c r="F29" s="48">
        <f t="shared" si="3"/>
        <v>0</v>
      </c>
      <c r="G29" s="40">
        <v>0</v>
      </c>
      <c r="H29" s="41">
        <v>0</v>
      </c>
      <c r="I29" s="41">
        <v>0</v>
      </c>
      <c r="J29" s="48">
        <v>0</v>
      </c>
      <c r="K29" s="46"/>
    </row>
    <row r="30" spans="1:11" ht="33.75" x14ac:dyDescent="0.25">
      <c r="A30" s="18">
        <v>4313242</v>
      </c>
      <c r="B30" s="13" t="s">
        <v>37</v>
      </c>
      <c r="C30" s="38">
        <v>11075500</v>
      </c>
      <c r="D30" s="39">
        <v>2247100</v>
      </c>
      <c r="E30" s="39">
        <v>265625</v>
      </c>
      <c r="F30" s="48">
        <f t="shared" si="3"/>
        <v>0.11820791242045303</v>
      </c>
      <c r="G30" s="40">
        <v>0</v>
      </c>
      <c r="H30" s="41">
        <v>0</v>
      </c>
      <c r="I30" s="41">
        <v>0</v>
      </c>
      <c r="J30" s="48">
        <v>0</v>
      </c>
      <c r="K30" s="46"/>
    </row>
    <row r="31" spans="1:11" x14ac:dyDescent="0.25">
      <c r="A31" s="18">
        <v>4314010</v>
      </c>
      <c r="B31" s="13" t="s">
        <v>38</v>
      </c>
      <c r="C31" s="38">
        <v>1587800</v>
      </c>
      <c r="D31" s="39">
        <v>547000</v>
      </c>
      <c r="E31" s="41">
        <v>545926</v>
      </c>
      <c r="F31" s="48">
        <f t="shared" si="3"/>
        <v>0.99803656307129796</v>
      </c>
      <c r="G31" s="40">
        <v>0</v>
      </c>
      <c r="H31" s="41">
        <v>0</v>
      </c>
      <c r="I31" s="41">
        <v>0</v>
      </c>
      <c r="J31" s="48">
        <v>0</v>
      </c>
      <c r="K31" s="46"/>
    </row>
    <row r="32" spans="1:11" ht="22.5" x14ac:dyDescent="0.25">
      <c r="A32" s="18">
        <v>4314030</v>
      </c>
      <c r="B32" s="13" t="s">
        <v>39</v>
      </c>
      <c r="C32" s="38">
        <v>21717400</v>
      </c>
      <c r="D32" s="39">
        <v>8205500</v>
      </c>
      <c r="E32" s="39">
        <v>6049044</v>
      </c>
      <c r="F32" s="48">
        <f t="shared" si="3"/>
        <v>0.7371938334044239</v>
      </c>
      <c r="G32" s="38">
        <v>800000</v>
      </c>
      <c r="H32" s="39">
        <v>70000</v>
      </c>
      <c r="I32" s="39">
        <v>70000</v>
      </c>
      <c r="J32" s="48">
        <f t="shared" si="5"/>
        <v>1</v>
      </c>
      <c r="K32" s="45"/>
    </row>
    <row r="33" spans="1:11" ht="45" x14ac:dyDescent="0.25">
      <c r="A33" s="18">
        <v>4314060</v>
      </c>
      <c r="B33" s="13" t="s">
        <v>40</v>
      </c>
      <c r="C33" s="38">
        <v>4563600</v>
      </c>
      <c r="D33" s="39">
        <v>2021400</v>
      </c>
      <c r="E33" s="39">
        <v>1051212</v>
      </c>
      <c r="F33" s="48">
        <f t="shared" si="3"/>
        <v>0.52004155535767294</v>
      </c>
      <c r="G33" s="40">
        <v>0</v>
      </c>
      <c r="H33" s="41">
        <v>0</v>
      </c>
      <c r="I33" s="41">
        <v>0</v>
      </c>
      <c r="J33" s="48">
        <v>0</v>
      </c>
      <c r="K33" s="45"/>
    </row>
    <row r="34" spans="1:11" ht="33.75" x14ac:dyDescent="0.25">
      <c r="A34" s="18">
        <v>4314081</v>
      </c>
      <c r="B34" s="13" t="s">
        <v>41</v>
      </c>
      <c r="C34" s="38">
        <v>1858200</v>
      </c>
      <c r="D34" s="39">
        <v>626500</v>
      </c>
      <c r="E34" s="39">
        <v>554093</v>
      </c>
      <c r="F34" s="48">
        <f t="shared" si="3"/>
        <v>0.88442617717478056</v>
      </c>
      <c r="G34" s="40">
        <v>0</v>
      </c>
      <c r="H34" s="41">
        <v>0</v>
      </c>
      <c r="I34" s="41">
        <v>0</v>
      </c>
      <c r="J34" s="48">
        <v>0</v>
      </c>
      <c r="K34" s="46"/>
    </row>
    <row r="35" spans="1:11" ht="22.5" x14ac:dyDescent="0.25">
      <c r="A35" s="18">
        <v>4314082</v>
      </c>
      <c r="B35" s="13" t="s">
        <v>42</v>
      </c>
      <c r="C35" s="38">
        <v>416000</v>
      </c>
      <c r="D35" s="39">
        <v>10000</v>
      </c>
      <c r="E35" s="41">
        <v>5000</v>
      </c>
      <c r="F35" s="48">
        <f t="shared" si="3"/>
        <v>0.5</v>
      </c>
      <c r="G35" s="40">
        <v>0</v>
      </c>
      <c r="H35" s="41">
        <v>0</v>
      </c>
      <c r="I35" s="41">
        <v>0</v>
      </c>
      <c r="J35" s="48">
        <v>0</v>
      </c>
      <c r="K35" s="46"/>
    </row>
    <row r="36" spans="1:11" ht="45" x14ac:dyDescent="0.25">
      <c r="A36" s="18">
        <v>4315031</v>
      </c>
      <c r="B36" s="13" t="s">
        <v>43</v>
      </c>
      <c r="C36" s="38">
        <v>26687200</v>
      </c>
      <c r="D36" s="39">
        <v>7827300</v>
      </c>
      <c r="E36" s="39">
        <v>5987192</v>
      </c>
      <c r="F36" s="48">
        <f t="shared" si="3"/>
        <v>0.76491152760211056</v>
      </c>
      <c r="G36" s="40">
        <v>0</v>
      </c>
      <c r="H36" s="41">
        <v>0</v>
      </c>
      <c r="I36" s="41">
        <v>0</v>
      </c>
      <c r="J36" s="48">
        <v>0</v>
      </c>
      <c r="K36" s="45"/>
    </row>
    <row r="37" spans="1:11" ht="67.5" x14ac:dyDescent="0.25">
      <c r="A37" s="18">
        <v>4315061</v>
      </c>
      <c r="B37" s="13" t="s">
        <v>44</v>
      </c>
      <c r="C37" s="38">
        <v>80000</v>
      </c>
      <c r="D37" s="39">
        <v>60000</v>
      </c>
      <c r="E37" s="41">
        <v>37536</v>
      </c>
      <c r="F37" s="48">
        <f t="shared" si="3"/>
        <v>0.62560000000000004</v>
      </c>
      <c r="G37" s="40">
        <v>0</v>
      </c>
      <c r="H37" s="41">
        <v>0</v>
      </c>
      <c r="I37" s="41">
        <v>0</v>
      </c>
      <c r="J37" s="48">
        <v>0</v>
      </c>
      <c r="K37" s="46"/>
    </row>
    <row r="38" spans="1:11" ht="33.75" x14ac:dyDescent="0.25">
      <c r="A38" s="18">
        <v>4316011</v>
      </c>
      <c r="B38" s="13" t="s">
        <v>45</v>
      </c>
      <c r="C38" s="40">
        <v>0</v>
      </c>
      <c r="D38" s="41">
        <v>0</v>
      </c>
      <c r="E38" s="41">
        <v>0</v>
      </c>
      <c r="F38" s="48">
        <v>0</v>
      </c>
      <c r="G38" s="38">
        <v>68476868</v>
      </c>
      <c r="H38" s="39">
        <v>7660500</v>
      </c>
      <c r="I38" s="39">
        <v>459100</v>
      </c>
      <c r="J38" s="48">
        <f t="shared" si="5"/>
        <v>5.9930813915540761E-2</v>
      </c>
      <c r="K38" s="46"/>
    </row>
    <row r="39" spans="1:11" ht="22.5" x14ac:dyDescent="0.25">
      <c r="A39" s="18">
        <v>4316030</v>
      </c>
      <c r="B39" s="13" t="s">
        <v>46</v>
      </c>
      <c r="C39" s="38">
        <v>48173100</v>
      </c>
      <c r="D39" s="41">
        <v>16215400</v>
      </c>
      <c r="E39" s="41">
        <v>11889103</v>
      </c>
      <c r="F39" s="48">
        <f t="shared" si="3"/>
        <v>0.73319825597888422</v>
      </c>
      <c r="G39" s="40">
        <v>1290000</v>
      </c>
      <c r="H39" s="41">
        <v>0</v>
      </c>
      <c r="I39" s="41">
        <v>0</v>
      </c>
      <c r="J39" s="48">
        <v>0</v>
      </c>
      <c r="K39" s="46"/>
    </row>
    <row r="40" spans="1:11" ht="22.5" x14ac:dyDescent="0.25">
      <c r="A40" s="18">
        <v>4317310</v>
      </c>
      <c r="B40" s="13" t="s">
        <v>47</v>
      </c>
      <c r="C40" s="40">
        <v>0</v>
      </c>
      <c r="D40" s="41">
        <v>0</v>
      </c>
      <c r="E40" s="41">
        <v>0</v>
      </c>
      <c r="F40" s="48">
        <v>0</v>
      </c>
      <c r="G40" s="38">
        <v>1000000</v>
      </c>
      <c r="H40" s="39">
        <v>300000</v>
      </c>
      <c r="I40" s="39">
        <v>0</v>
      </c>
      <c r="J40" s="48">
        <f t="shared" si="5"/>
        <v>0</v>
      </c>
      <c r="K40" s="46"/>
    </row>
    <row r="41" spans="1:11" ht="22.5" x14ac:dyDescent="0.25">
      <c r="A41" s="18">
        <v>4317321</v>
      </c>
      <c r="B41" s="13" t="s">
        <v>48</v>
      </c>
      <c r="C41" s="40">
        <v>0</v>
      </c>
      <c r="D41" s="41">
        <v>0</v>
      </c>
      <c r="E41" s="41">
        <v>0</v>
      </c>
      <c r="F41" s="48">
        <v>0</v>
      </c>
      <c r="G41" s="38">
        <v>5000000</v>
      </c>
      <c r="H41" s="39">
        <v>1470000</v>
      </c>
      <c r="I41" s="39">
        <v>1470000</v>
      </c>
      <c r="J41" s="48">
        <f t="shared" si="5"/>
        <v>1</v>
      </c>
      <c r="K41" s="46"/>
    </row>
    <row r="42" spans="1:11" ht="22.5" x14ac:dyDescent="0.25">
      <c r="A42" s="18">
        <v>4317324</v>
      </c>
      <c r="B42" s="13" t="s">
        <v>49</v>
      </c>
      <c r="C42" s="40">
        <v>0</v>
      </c>
      <c r="D42" s="41">
        <v>0</v>
      </c>
      <c r="E42" s="41">
        <v>0</v>
      </c>
      <c r="F42" s="48">
        <v>0</v>
      </c>
      <c r="G42" s="38">
        <v>700000</v>
      </c>
      <c r="H42" s="39">
        <v>168000</v>
      </c>
      <c r="I42" s="39">
        <v>1890</v>
      </c>
      <c r="J42" s="53">
        <f t="shared" si="5"/>
        <v>1.125E-2</v>
      </c>
      <c r="K42" s="46"/>
    </row>
    <row r="43" spans="1:11" ht="45.75" customHeight="1" x14ac:dyDescent="0.25">
      <c r="A43" s="49">
        <v>4317363</v>
      </c>
      <c r="B43" s="69" t="s">
        <v>64</v>
      </c>
      <c r="C43" s="40">
        <v>0</v>
      </c>
      <c r="D43" s="41">
        <v>0</v>
      </c>
      <c r="E43" s="41">
        <v>0</v>
      </c>
      <c r="F43" s="48">
        <v>0</v>
      </c>
      <c r="G43" s="65">
        <v>1155000</v>
      </c>
      <c r="H43" s="64">
        <v>1155000</v>
      </c>
      <c r="I43" s="67">
        <v>0</v>
      </c>
      <c r="J43" s="66">
        <v>0</v>
      </c>
      <c r="K43" s="46"/>
    </row>
    <row r="44" spans="1:11" ht="135.75" thickBot="1" x14ac:dyDescent="0.3">
      <c r="A44" s="49">
        <v>4317691</v>
      </c>
      <c r="B44" s="50" t="s">
        <v>50</v>
      </c>
      <c r="C44" s="40">
        <v>0</v>
      </c>
      <c r="D44" s="41">
        <v>0</v>
      </c>
      <c r="E44" s="41">
        <v>0</v>
      </c>
      <c r="F44" s="48">
        <v>0</v>
      </c>
      <c r="G44" s="54">
        <v>14720840</v>
      </c>
      <c r="H44" s="52">
        <v>4727400</v>
      </c>
      <c r="I44" s="52">
        <v>4071315</v>
      </c>
      <c r="J44" s="53">
        <f t="shared" si="5"/>
        <v>0.86121652493971312</v>
      </c>
      <c r="K44" s="46"/>
    </row>
    <row r="45" spans="1:11" ht="15.75" thickBot="1" x14ac:dyDescent="0.3">
      <c r="A45" s="55" t="s">
        <v>51</v>
      </c>
      <c r="B45" s="56" t="s">
        <v>52</v>
      </c>
      <c r="C45" s="57">
        <f>C6</f>
        <v>1930493424</v>
      </c>
      <c r="D45" s="57">
        <f t="shared" ref="D45:E45" si="7">D6</f>
        <v>649037152</v>
      </c>
      <c r="E45" s="57">
        <f t="shared" si="7"/>
        <v>531435826</v>
      </c>
      <c r="F45" s="58">
        <f t="shared" si="3"/>
        <v>0.8188064802798839</v>
      </c>
      <c r="G45" s="57">
        <f t="shared" ref="G45:I45" si="8">G6</f>
        <v>167529430</v>
      </c>
      <c r="H45" s="57">
        <f t="shared" si="8"/>
        <v>23717446</v>
      </c>
      <c r="I45" s="57">
        <f t="shared" si="8"/>
        <v>7850514</v>
      </c>
      <c r="J45" s="59">
        <f t="shared" si="5"/>
        <v>0.33100166012816051</v>
      </c>
      <c r="K45" s="47"/>
    </row>
    <row r="46" spans="1:11" x14ac:dyDescent="0.25">
      <c r="C46" s="60"/>
    </row>
    <row r="47" spans="1:11" x14ac:dyDescent="0.25">
      <c r="C47" s="60"/>
      <c r="G47" s="60"/>
    </row>
    <row r="48" spans="1:11" x14ac:dyDescent="0.25">
      <c r="H48" s="60"/>
    </row>
  </sheetData>
  <mergeCells count="13">
    <mergeCell ref="H4:H5"/>
    <mergeCell ref="I4:I5"/>
    <mergeCell ref="J4:J5"/>
    <mergeCell ref="B1:I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12</vt:i4>
      </vt:variant>
    </vt:vector>
  </HeadingPairs>
  <TitlesOfParts>
    <vt:vector size="25" baseType="lpstr">
      <vt:lpstr>СІЧЕНЬ-ГРУДЕНЬ</vt:lpstr>
      <vt:lpstr>СІЧЕНЬ-ЛИСТОПАД</vt:lpstr>
      <vt:lpstr>СІЧЕНЬ-ЖОВТЕНЬ</vt:lpstr>
      <vt:lpstr>СІЧЕНЬ-ВЕРЕСЕНЬ</vt:lpstr>
      <vt:lpstr>СІЧЕНЬ-СЕРПЕНЬ</vt:lpstr>
      <vt:lpstr>СІЧЕНЬ-ЛИПЕНЬ</vt:lpstr>
      <vt:lpstr>СІЧЕНЬ-ЧЕРВЕНЬ</vt:lpstr>
      <vt:lpstr>СІЧЕНЬ-ТРАВЕНЬ</vt:lpstr>
      <vt:lpstr>СІЧЕНЬ-КВІТЕНЬ</vt:lpstr>
      <vt:lpstr>СІЧЕНЬ-БЕРЕЗЕНЬ</vt:lpstr>
      <vt:lpstr>СІЧЕНЬ-ЛЮТИЙ</vt:lpstr>
      <vt:lpstr>СІЧЕНЬ</vt:lpstr>
      <vt:lpstr>затверджені призначення</vt:lpstr>
      <vt:lpstr>СІЧЕНЬ!Область_друку</vt:lpstr>
      <vt:lpstr>'СІЧЕНЬ-БЕРЕЗЕНЬ'!Область_друку</vt:lpstr>
      <vt:lpstr>'СІЧЕНЬ-ВЕРЕСЕНЬ'!Область_друку</vt:lpstr>
      <vt:lpstr>'СІЧЕНЬ-ГРУДЕНЬ'!Область_друку</vt:lpstr>
      <vt:lpstr>'СІЧЕНЬ-ЖОВТЕНЬ'!Область_друку</vt:lpstr>
      <vt:lpstr>'СІЧЕНЬ-КВІТЕНЬ'!Область_друку</vt:lpstr>
      <vt:lpstr>'СІЧЕНЬ-ЛИПЕНЬ'!Область_друку</vt:lpstr>
      <vt:lpstr>'СІЧЕНЬ-ЛИСТОПАД'!Область_друку</vt:lpstr>
      <vt:lpstr>'СІЧЕНЬ-ЛЮТИЙ'!Область_друку</vt:lpstr>
      <vt:lpstr>'СІЧЕНЬ-СЕРПЕНЬ'!Область_друку</vt:lpstr>
      <vt:lpstr>'СІЧЕНЬ-ТРАВЕНЬ'!Область_друку</vt:lpstr>
      <vt:lpstr>'СІЧЕНЬ-ЧЕРВЕНЬ'!Область_друку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Білик Тетяна Іванівна</cp:lastModifiedBy>
  <cp:lastPrinted>2019-11-04T15:38:07Z</cp:lastPrinted>
  <dcterms:created xsi:type="dcterms:W3CDTF">2019-01-03T08:54:56Z</dcterms:created>
  <dcterms:modified xsi:type="dcterms:W3CDTF">2020-01-09T14:47:48Z</dcterms:modified>
</cp:coreProperties>
</file>