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ВИДАТКИ НА САЙТ\"/>
    </mc:Choice>
  </mc:AlternateContent>
  <xr:revisionPtr revIDLastSave="0" documentId="13_ncr:1_{C0718E30-D400-4CD6-A5D3-D156CD3ECC4F}" xr6:coauthVersionLast="47" xr6:coauthVersionMax="47" xr10:uidLastSave="{00000000-0000-0000-0000-000000000000}"/>
  <bookViews>
    <workbookView xWindow="7815" yWindow="60" windowWidth="21840" windowHeight="15060" xr2:uid="{00000000-000D-0000-FFFF-FFFF00000000}"/>
  </bookViews>
  <sheets>
    <sheet name="ЛИСТОПАД" sheetId="37" r:id="rId1"/>
    <sheet name="ЖОВТЕНЬ" sheetId="36" r:id="rId2"/>
    <sheet name="ВЕРЕСЕНЬ" sheetId="35" r:id="rId3"/>
    <sheet name="СЕРПЕНЬ" sheetId="34" r:id="rId4"/>
    <sheet name="ЛИПЕНЬ" sheetId="33" r:id="rId5"/>
    <sheet name="ЧЕРВЕНЬ" sheetId="32" r:id="rId6"/>
    <sheet name="ТРАВЕНЬ" sheetId="31" r:id="rId7"/>
    <sheet name="КВІТЕНЬ" sheetId="30" r:id="rId8"/>
    <sheet name="БЕРЕЗЕНЬ" sheetId="29" r:id="rId9"/>
    <sheet name="ЛЮТИЙ" sheetId="28" r:id="rId10"/>
    <sheet name="СІЧЕНЬ" sheetId="2" r:id="rId11"/>
  </sheets>
  <definedNames>
    <definedName name="_xlnm.Print_Area" localSheetId="2">ВЕРЕСЕНЬ!$A$1:$N$52</definedName>
    <definedName name="_xlnm.Print_Area" localSheetId="1">ЖОВТЕНЬ!$A$1:$N$53</definedName>
    <definedName name="_xlnm.Print_Area" localSheetId="7">КВІТЕНЬ!$A$1:$N$42</definedName>
    <definedName name="_xlnm.Print_Area" localSheetId="4">ЛИПЕНЬ!$A$1:$N$49</definedName>
    <definedName name="_xlnm.Print_Area" localSheetId="0">ЛИСТОПАД!$A$1:$N$54</definedName>
    <definedName name="_xlnm.Print_Area" localSheetId="3">СЕРПЕНЬ!$A$1:$N$49</definedName>
    <definedName name="_xlnm.Print_Area" localSheetId="6">ТРАВЕНЬ!$A$1:$N$43</definedName>
    <definedName name="_xlnm.Print_Area" localSheetId="5">ЧЕРВЕНЬ!$A$1:$N$45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37" l="1"/>
  <c r="H54" i="37"/>
  <c r="N53" i="37"/>
  <c r="M53" i="37"/>
  <c r="M51" i="37"/>
  <c r="K51" i="37"/>
  <c r="N51" i="37" s="1"/>
  <c r="N50" i="37"/>
  <c r="M50" i="37"/>
  <c r="M49" i="37"/>
  <c r="N48" i="37"/>
  <c r="M48" i="37"/>
  <c r="I48" i="37"/>
  <c r="H48" i="37"/>
  <c r="I47" i="37"/>
  <c r="H47" i="37"/>
  <c r="I46" i="37"/>
  <c r="H46" i="37"/>
  <c r="H45" i="37"/>
  <c r="I44" i="37"/>
  <c r="H44" i="37"/>
  <c r="I43" i="37"/>
  <c r="H43" i="37"/>
  <c r="I42" i="37"/>
  <c r="H42" i="37"/>
  <c r="I41" i="37"/>
  <c r="H41" i="37"/>
  <c r="I40" i="37"/>
  <c r="H40" i="37"/>
  <c r="N39" i="37"/>
  <c r="M39" i="37"/>
  <c r="N38" i="37"/>
  <c r="M38" i="37"/>
  <c r="N37" i="37"/>
  <c r="M37" i="37"/>
  <c r="I36" i="37"/>
  <c r="H36" i="37"/>
  <c r="I35" i="37"/>
  <c r="H35" i="37"/>
  <c r="I34" i="37"/>
  <c r="H34" i="37"/>
  <c r="I32" i="37"/>
  <c r="H32" i="37"/>
  <c r="I31" i="37"/>
  <c r="H31" i="37"/>
  <c r="I30" i="37"/>
  <c r="H30" i="37"/>
  <c r="N29" i="37"/>
  <c r="M29" i="37"/>
  <c r="I29" i="37"/>
  <c r="H29" i="37"/>
  <c r="I28" i="37"/>
  <c r="N27" i="37"/>
  <c r="M27" i="37"/>
  <c r="N26" i="37"/>
  <c r="M26" i="37"/>
  <c r="I26" i="37"/>
  <c r="H26" i="37"/>
  <c r="I25" i="37"/>
  <c r="H25" i="37"/>
  <c r="I24" i="37"/>
  <c r="H24" i="37"/>
  <c r="N23" i="37"/>
  <c r="M23" i="37"/>
  <c r="M22" i="37"/>
  <c r="I21" i="37"/>
  <c r="H21" i="37"/>
  <c r="I20" i="37"/>
  <c r="H20" i="37"/>
  <c r="I19" i="37"/>
  <c r="H19" i="37"/>
  <c r="I18" i="37"/>
  <c r="H18" i="37"/>
  <c r="N17" i="37"/>
  <c r="M17" i="37"/>
  <c r="I17" i="37"/>
  <c r="H17" i="37"/>
  <c r="N16" i="37"/>
  <c r="M16" i="37"/>
  <c r="I16" i="37"/>
  <c r="H16" i="37"/>
  <c r="I15" i="37"/>
  <c r="H15" i="37"/>
  <c r="I14" i="37"/>
  <c r="H14" i="37"/>
  <c r="I13" i="37"/>
  <c r="H13" i="37"/>
  <c r="N12" i="37"/>
  <c r="M12" i="37"/>
  <c r="I12" i="37"/>
  <c r="H12" i="37"/>
  <c r="I11" i="37"/>
  <c r="H11" i="37"/>
  <c r="N10" i="37"/>
  <c r="M10" i="37"/>
  <c r="I10" i="37"/>
  <c r="H10" i="37"/>
  <c r="N9" i="37"/>
  <c r="M9" i="37"/>
  <c r="I9" i="37"/>
  <c r="H9" i="37"/>
  <c r="N8" i="37"/>
  <c r="M8" i="37"/>
  <c r="I8" i="37"/>
  <c r="E8" i="37"/>
  <c r="E7" i="37" s="1"/>
  <c r="L7" i="37"/>
  <c r="K7" i="37"/>
  <c r="J7" i="37"/>
  <c r="G7" i="37"/>
  <c r="F7" i="37"/>
  <c r="L7" i="36"/>
  <c r="M8" i="36"/>
  <c r="N8" i="36"/>
  <c r="I28" i="36"/>
  <c r="H53" i="36"/>
  <c r="N52" i="36"/>
  <c r="M52" i="36"/>
  <c r="M50" i="36"/>
  <c r="K50" i="36"/>
  <c r="N50" i="36" s="1"/>
  <c r="N49" i="36"/>
  <c r="M49" i="36"/>
  <c r="M48" i="36"/>
  <c r="N47" i="36"/>
  <c r="M47" i="36"/>
  <c r="I47" i="36"/>
  <c r="H47" i="36"/>
  <c r="I46" i="36"/>
  <c r="H46" i="36"/>
  <c r="I45" i="36"/>
  <c r="H45" i="36"/>
  <c r="H44" i="36"/>
  <c r="I43" i="36"/>
  <c r="H43" i="36"/>
  <c r="I42" i="36"/>
  <c r="H42" i="36"/>
  <c r="I41" i="36"/>
  <c r="H41" i="36"/>
  <c r="I40" i="36"/>
  <c r="H40" i="36"/>
  <c r="I39" i="36"/>
  <c r="H39" i="36"/>
  <c r="N38" i="36"/>
  <c r="M38" i="36"/>
  <c r="N37" i="36"/>
  <c r="M37" i="36"/>
  <c r="N36" i="36"/>
  <c r="M36" i="36"/>
  <c r="I35" i="36"/>
  <c r="H35" i="36"/>
  <c r="I34" i="36"/>
  <c r="H34" i="36"/>
  <c r="I33" i="36"/>
  <c r="H33" i="36"/>
  <c r="I32" i="36"/>
  <c r="H32" i="36"/>
  <c r="I31" i="36"/>
  <c r="H31" i="36"/>
  <c r="I30" i="36"/>
  <c r="H30" i="36"/>
  <c r="N29" i="36"/>
  <c r="M29" i="36"/>
  <c r="I29" i="36"/>
  <c r="H29" i="36"/>
  <c r="N27" i="36"/>
  <c r="M27" i="36"/>
  <c r="N26" i="36"/>
  <c r="M26" i="36"/>
  <c r="I26" i="36"/>
  <c r="H26" i="36"/>
  <c r="I25" i="36"/>
  <c r="H25" i="36"/>
  <c r="I24" i="36"/>
  <c r="H24" i="36"/>
  <c r="N23" i="36"/>
  <c r="M23" i="36"/>
  <c r="M22" i="36"/>
  <c r="I21" i="36"/>
  <c r="H21" i="36"/>
  <c r="I20" i="36"/>
  <c r="H20" i="36"/>
  <c r="I19" i="36"/>
  <c r="H19" i="36"/>
  <c r="I18" i="36"/>
  <c r="H18" i="36"/>
  <c r="N17" i="36"/>
  <c r="M17" i="36"/>
  <c r="I17" i="36"/>
  <c r="H17" i="36"/>
  <c r="N16" i="36"/>
  <c r="M16" i="36"/>
  <c r="I16" i="36"/>
  <c r="H16" i="36"/>
  <c r="I15" i="36"/>
  <c r="H15" i="36"/>
  <c r="I14" i="36"/>
  <c r="H14" i="36"/>
  <c r="I13" i="36"/>
  <c r="H13" i="36"/>
  <c r="N12" i="36"/>
  <c r="M12" i="36"/>
  <c r="I12" i="36"/>
  <c r="H12" i="36"/>
  <c r="I11" i="36"/>
  <c r="H11" i="36"/>
  <c r="N10" i="36"/>
  <c r="M10" i="36"/>
  <c r="I10" i="36"/>
  <c r="H10" i="36"/>
  <c r="N9" i="36"/>
  <c r="M9" i="36"/>
  <c r="I9" i="36"/>
  <c r="H9" i="36"/>
  <c r="E8" i="36"/>
  <c r="E7" i="36" s="1"/>
  <c r="K7" i="36"/>
  <c r="J7" i="36"/>
  <c r="G7" i="36"/>
  <c r="F7" i="36"/>
  <c r="G8" i="35"/>
  <c r="N23" i="35"/>
  <c r="M23" i="35"/>
  <c r="M22" i="35"/>
  <c r="H52" i="35"/>
  <c r="N51" i="35"/>
  <c r="M51" i="35"/>
  <c r="M49" i="35"/>
  <c r="K49" i="35"/>
  <c r="N49" i="35" s="1"/>
  <c r="N48" i="35"/>
  <c r="M48" i="35"/>
  <c r="M47" i="35"/>
  <c r="N46" i="35"/>
  <c r="J7" i="35"/>
  <c r="I46" i="35"/>
  <c r="H46" i="35"/>
  <c r="I45" i="35"/>
  <c r="H45" i="35"/>
  <c r="I44" i="35"/>
  <c r="H44" i="35"/>
  <c r="H43" i="35"/>
  <c r="I42" i="35"/>
  <c r="H42" i="35"/>
  <c r="I41" i="35"/>
  <c r="H41" i="35"/>
  <c r="I40" i="35"/>
  <c r="H40" i="35"/>
  <c r="I39" i="35"/>
  <c r="H39" i="35"/>
  <c r="I38" i="35"/>
  <c r="H38" i="35"/>
  <c r="N37" i="35"/>
  <c r="M37" i="35"/>
  <c r="N36" i="35"/>
  <c r="M36" i="35"/>
  <c r="N35" i="35"/>
  <c r="M35" i="35"/>
  <c r="I34" i="35"/>
  <c r="H34" i="35"/>
  <c r="I33" i="35"/>
  <c r="H33" i="35"/>
  <c r="I32" i="35"/>
  <c r="H32" i="35"/>
  <c r="I31" i="35"/>
  <c r="H31" i="35"/>
  <c r="I30" i="35"/>
  <c r="H30" i="35"/>
  <c r="I29" i="35"/>
  <c r="H29" i="35"/>
  <c r="N28" i="35"/>
  <c r="M28" i="35"/>
  <c r="I28" i="35"/>
  <c r="H28" i="35"/>
  <c r="N27" i="35"/>
  <c r="M27" i="35"/>
  <c r="N26" i="35"/>
  <c r="M26" i="35"/>
  <c r="I26" i="35"/>
  <c r="H26" i="35"/>
  <c r="I25" i="35"/>
  <c r="H25" i="35"/>
  <c r="I24" i="35"/>
  <c r="H24" i="35"/>
  <c r="I21" i="35"/>
  <c r="H21" i="35"/>
  <c r="I20" i="35"/>
  <c r="H20" i="35"/>
  <c r="I19" i="35"/>
  <c r="H19" i="35"/>
  <c r="I18" i="35"/>
  <c r="H18" i="35"/>
  <c r="N17" i="35"/>
  <c r="M17" i="35"/>
  <c r="I17" i="35"/>
  <c r="H17" i="35"/>
  <c r="N16" i="35"/>
  <c r="M16" i="35"/>
  <c r="I16" i="35"/>
  <c r="H16" i="35"/>
  <c r="I15" i="35"/>
  <c r="H15" i="35"/>
  <c r="I14" i="35"/>
  <c r="H14" i="35"/>
  <c r="I13" i="35"/>
  <c r="H13" i="35"/>
  <c r="N12" i="35"/>
  <c r="M12" i="35"/>
  <c r="I12" i="35"/>
  <c r="H12" i="35"/>
  <c r="I11" i="35"/>
  <c r="H11" i="35"/>
  <c r="N10" i="35"/>
  <c r="M10" i="35"/>
  <c r="I10" i="35"/>
  <c r="H10" i="35"/>
  <c r="N9" i="35"/>
  <c r="M9" i="35"/>
  <c r="I9" i="35"/>
  <c r="H9" i="35"/>
  <c r="I8" i="35"/>
  <c r="E8" i="35"/>
  <c r="H8" i="35" s="1"/>
  <c r="L7" i="35"/>
  <c r="G7" i="35"/>
  <c r="F7" i="35"/>
  <c r="O7" i="34"/>
  <c r="I23" i="34"/>
  <c r="H23" i="34"/>
  <c r="I27" i="34"/>
  <c r="I29" i="34"/>
  <c r="N12" i="33"/>
  <c r="M12" i="33"/>
  <c r="N12" i="34"/>
  <c r="M12" i="34"/>
  <c r="N16" i="34"/>
  <c r="M16" i="34"/>
  <c r="N26" i="34"/>
  <c r="M26" i="34"/>
  <c r="N35" i="34"/>
  <c r="M35" i="34"/>
  <c r="N34" i="34"/>
  <c r="M34" i="34"/>
  <c r="N33" i="34"/>
  <c r="M33" i="34"/>
  <c r="N47" i="33"/>
  <c r="N47" i="34"/>
  <c r="H49" i="34"/>
  <c r="N48" i="34"/>
  <c r="M48" i="34"/>
  <c r="M47" i="34"/>
  <c r="K47" i="34"/>
  <c r="N46" i="34"/>
  <c r="M46" i="34"/>
  <c r="M45" i="34"/>
  <c r="N44" i="34"/>
  <c r="M44" i="34"/>
  <c r="J44" i="34"/>
  <c r="I44" i="34"/>
  <c r="H44" i="34"/>
  <c r="I43" i="34"/>
  <c r="H43" i="34"/>
  <c r="I42" i="34"/>
  <c r="H42" i="34"/>
  <c r="H41" i="34"/>
  <c r="I40" i="34"/>
  <c r="H40" i="34"/>
  <c r="I39" i="34"/>
  <c r="H39" i="34"/>
  <c r="I38" i="34"/>
  <c r="H38" i="34"/>
  <c r="I37" i="34"/>
  <c r="H37" i="34"/>
  <c r="I36" i="34"/>
  <c r="H36" i="34"/>
  <c r="I32" i="34"/>
  <c r="H32" i="34"/>
  <c r="I31" i="34"/>
  <c r="H31" i="34"/>
  <c r="I30" i="34"/>
  <c r="H30" i="34"/>
  <c r="H29" i="34"/>
  <c r="I28" i="34"/>
  <c r="H28" i="34"/>
  <c r="H27" i="34"/>
  <c r="I26" i="34"/>
  <c r="H26" i="34"/>
  <c r="N25" i="34"/>
  <c r="M25" i="34"/>
  <c r="N24" i="34"/>
  <c r="M24" i="34"/>
  <c r="I24" i="34"/>
  <c r="H24" i="34"/>
  <c r="I22" i="34"/>
  <c r="H22" i="34"/>
  <c r="I21" i="34"/>
  <c r="H21" i="34"/>
  <c r="I20" i="34"/>
  <c r="H20" i="34"/>
  <c r="I19" i="34"/>
  <c r="H19" i="34"/>
  <c r="I18" i="34"/>
  <c r="H18" i="34"/>
  <c r="N17" i="34"/>
  <c r="M17" i="34"/>
  <c r="I17" i="34"/>
  <c r="H17" i="34"/>
  <c r="I16" i="34"/>
  <c r="H16" i="34"/>
  <c r="I15" i="34"/>
  <c r="H15" i="34"/>
  <c r="I14" i="34"/>
  <c r="H14" i="34"/>
  <c r="I13" i="34"/>
  <c r="H13" i="34"/>
  <c r="I12" i="34"/>
  <c r="H12" i="34"/>
  <c r="I11" i="34"/>
  <c r="H11" i="34"/>
  <c r="N10" i="34"/>
  <c r="M10" i="34"/>
  <c r="I10" i="34"/>
  <c r="H10" i="34"/>
  <c r="N9" i="34"/>
  <c r="M9" i="34"/>
  <c r="I9" i="34"/>
  <c r="H9" i="34"/>
  <c r="I8" i="34"/>
  <c r="E8" i="34"/>
  <c r="E7" i="34" s="1"/>
  <c r="L7" i="34"/>
  <c r="N7" i="34" s="1"/>
  <c r="K7" i="34"/>
  <c r="J7" i="34"/>
  <c r="G7" i="34"/>
  <c r="F7" i="34"/>
  <c r="J7" i="33"/>
  <c r="L7" i="33"/>
  <c r="K7" i="33"/>
  <c r="F7" i="33"/>
  <c r="G7" i="33"/>
  <c r="E7" i="33"/>
  <c r="H49" i="33"/>
  <c r="N48" i="33"/>
  <c r="M48" i="33"/>
  <c r="M47" i="33"/>
  <c r="K47" i="33"/>
  <c r="N46" i="33"/>
  <c r="M46" i="33"/>
  <c r="M45" i="33"/>
  <c r="N44" i="33"/>
  <c r="J44" i="33"/>
  <c r="I44" i="33"/>
  <c r="H44" i="33"/>
  <c r="I43" i="33"/>
  <c r="H43" i="33"/>
  <c r="I42" i="33"/>
  <c r="H42" i="33"/>
  <c r="H41" i="33"/>
  <c r="I40" i="33"/>
  <c r="H40" i="33"/>
  <c r="I39" i="33"/>
  <c r="H39" i="33"/>
  <c r="I38" i="33"/>
  <c r="H38" i="33"/>
  <c r="I37" i="33"/>
  <c r="H37" i="33"/>
  <c r="I36" i="33"/>
  <c r="H36" i="33"/>
  <c r="I32" i="33"/>
  <c r="H32" i="33"/>
  <c r="I31" i="33"/>
  <c r="H31" i="33"/>
  <c r="I30" i="33"/>
  <c r="H30" i="33"/>
  <c r="H29" i="33"/>
  <c r="I28" i="33"/>
  <c r="H28" i="33"/>
  <c r="H27" i="33"/>
  <c r="I26" i="33"/>
  <c r="H26" i="33"/>
  <c r="N25" i="33"/>
  <c r="M25" i="33"/>
  <c r="N24" i="33"/>
  <c r="M24" i="33"/>
  <c r="I24" i="33"/>
  <c r="H24" i="33"/>
  <c r="H23" i="33"/>
  <c r="I22" i="33"/>
  <c r="H22" i="33"/>
  <c r="I21" i="33"/>
  <c r="H21" i="33"/>
  <c r="I20" i="33"/>
  <c r="H20" i="33"/>
  <c r="I19" i="33"/>
  <c r="H19" i="33"/>
  <c r="I18" i="33"/>
  <c r="H18" i="33"/>
  <c r="N17" i="33"/>
  <c r="M17" i="33"/>
  <c r="I17" i="33"/>
  <c r="H17" i="33"/>
  <c r="I16" i="33"/>
  <c r="H16" i="33"/>
  <c r="I15" i="33"/>
  <c r="H15" i="33"/>
  <c r="I14" i="33"/>
  <c r="H14" i="33"/>
  <c r="I13" i="33"/>
  <c r="H13" i="33"/>
  <c r="I12" i="33"/>
  <c r="H12" i="33"/>
  <c r="I11" i="33"/>
  <c r="H11" i="33"/>
  <c r="N10" i="33"/>
  <c r="M10" i="33"/>
  <c r="I10" i="33"/>
  <c r="H10" i="33"/>
  <c r="N9" i="33"/>
  <c r="M9" i="33"/>
  <c r="I9" i="33"/>
  <c r="H9" i="33"/>
  <c r="I8" i="33"/>
  <c r="E8" i="33"/>
  <c r="H8" i="33" s="1"/>
  <c r="J41" i="32"/>
  <c r="J10" i="32"/>
  <c r="J9" i="32"/>
  <c r="J7" i="32" s="1"/>
  <c r="N10" i="32"/>
  <c r="N9" i="32"/>
  <c r="N7" i="30"/>
  <c r="M7" i="30"/>
  <c r="N7" i="31"/>
  <c r="F8" i="32"/>
  <c r="F7" i="32" s="1"/>
  <c r="K44" i="32"/>
  <c r="K7" i="32" s="1"/>
  <c r="E8" i="32"/>
  <c r="M44" i="32"/>
  <c r="N43" i="32"/>
  <c r="M43" i="32"/>
  <c r="M42" i="32"/>
  <c r="N41" i="32"/>
  <c r="M41" i="32"/>
  <c r="N45" i="32"/>
  <c r="M45" i="32"/>
  <c r="I41" i="32"/>
  <c r="H41" i="32"/>
  <c r="I40" i="32"/>
  <c r="H40" i="32"/>
  <c r="I39" i="32"/>
  <c r="H39" i="32"/>
  <c r="H38" i="32"/>
  <c r="I37" i="32"/>
  <c r="H37" i="32"/>
  <c r="I36" i="32"/>
  <c r="H36" i="32"/>
  <c r="I35" i="32"/>
  <c r="H35" i="32"/>
  <c r="I34" i="32"/>
  <c r="H34" i="32"/>
  <c r="I33" i="32"/>
  <c r="H33" i="32"/>
  <c r="I32" i="32"/>
  <c r="H32" i="32"/>
  <c r="I31" i="32"/>
  <c r="H31" i="32"/>
  <c r="I30" i="32"/>
  <c r="H30" i="32"/>
  <c r="H29" i="32"/>
  <c r="I28" i="32"/>
  <c r="H28" i="32"/>
  <c r="H27" i="32"/>
  <c r="I26" i="32"/>
  <c r="H26" i="32"/>
  <c r="N25" i="32"/>
  <c r="M25" i="32"/>
  <c r="N24" i="32"/>
  <c r="M24" i="32"/>
  <c r="I24" i="32"/>
  <c r="H24" i="32"/>
  <c r="H23" i="32"/>
  <c r="I22" i="32"/>
  <c r="H22" i="32"/>
  <c r="I21" i="32"/>
  <c r="H21" i="32"/>
  <c r="I20" i="32"/>
  <c r="H20" i="32"/>
  <c r="I19" i="32"/>
  <c r="H19" i="32"/>
  <c r="I18" i="32"/>
  <c r="H18" i="32"/>
  <c r="N17" i="32"/>
  <c r="M17" i="32"/>
  <c r="I17" i="32"/>
  <c r="H17" i="32"/>
  <c r="I16" i="32"/>
  <c r="H16" i="32"/>
  <c r="I15" i="32"/>
  <c r="H15" i="32"/>
  <c r="I14" i="32"/>
  <c r="H14" i="32"/>
  <c r="I13" i="32"/>
  <c r="H13" i="32"/>
  <c r="I12" i="32"/>
  <c r="H12" i="32"/>
  <c r="I11" i="32"/>
  <c r="H11" i="32"/>
  <c r="M10" i="32"/>
  <c r="I10" i="32"/>
  <c r="H10" i="32"/>
  <c r="I9" i="32"/>
  <c r="H9" i="32"/>
  <c r="H8" i="32"/>
  <c r="L7" i="32"/>
  <c r="G7" i="32"/>
  <c r="E7" i="32"/>
  <c r="H22" i="31"/>
  <c r="I22" i="31"/>
  <c r="N43" i="31"/>
  <c r="M43" i="31"/>
  <c r="N25" i="31"/>
  <c r="M25" i="31"/>
  <c r="N24" i="31"/>
  <c r="M24" i="31"/>
  <c r="M42" i="31"/>
  <c r="M41" i="31"/>
  <c r="I41" i="31"/>
  <c r="H41" i="31"/>
  <c r="I40" i="31"/>
  <c r="H40" i="31"/>
  <c r="I39" i="31"/>
  <c r="H39" i="31"/>
  <c r="H38" i="31"/>
  <c r="I37" i="31"/>
  <c r="H37" i="31"/>
  <c r="I36" i="31"/>
  <c r="H36" i="31"/>
  <c r="I35" i="31"/>
  <c r="H35" i="31"/>
  <c r="I34" i="31"/>
  <c r="H34" i="31"/>
  <c r="I33" i="31"/>
  <c r="H33" i="31"/>
  <c r="I32" i="31"/>
  <c r="H32" i="31"/>
  <c r="I31" i="31"/>
  <c r="H31" i="31"/>
  <c r="I30" i="31"/>
  <c r="H30" i="31"/>
  <c r="H29" i="31"/>
  <c r="I28" i="31"/>
  <c r="H28" i="31"/>
  <c r="H27" i="31"/>
  <c r="I26" i="31"/>
  <c r="H26" i="31"/>
  <c r="I24" i="31"/>
  <c r="H24" i="31"/>
  <c r="H23" i="31"/>
  <c r="I21" i="31"/>
  <c r="H21" i="31"/>
  <c r="I20" i="31"/>
  <c r="H20" i="31"/>
  <c r="I19" i="31"/>
  <c r="H19" i="31"/>
  <c r="I18" i="31"/>
  <c r="H18" i="31"/>
  <c r="N17" i="31"/>
  <c r="M17" i="31"/>
  <c r="I17" i="31"/>
  <c r="H17" i="31"/>
  <c r="I16" i="31"/>
  <c r="H16" i="31"/>
  <c r="I15" i="31"/>
  <c r="H15" i="31"/>
  <c r="I14" i="31"/>
  <c r="H14" i="31"/>
  <c r="I13" i="31"/>
  <c r="H13" i="31"/>
  <c r="I12" i="31"/>
  <c r="H12" i="31"/>
  <c r="I11" i="31"/>
  <c r="H11" i="31"/>
  <c r="M10" i="31"/>
  <c r="I10" i="31"/>
  <c r="H10" i="31"/>
  <c r="M9" i="31"/>
  <c r="I9" i="31"/>
  <c r="H9" i="31"/>
  <c r="I8" i="31"/>
  <c r="H8" i="31"/>
  <c r="L7" i="31"/>
  <c r="K7" i="31"/>
  <c r="J7" i="31"/>
  <c r="G7" i="31"/>
  <c r="F7" i="31"/>
  <c r="E7" i="31"/>
  <c r="N17" i="30"/>
  <c r="M17" i="30"/>
  <c r="I33" i="30"/>
  <c r="I39" i="30"/>
  <c r="I30" i="30"/>
  <c r="I31" i="30"/>
  <c r="I19" i="30"/>
  <c r="L7" i="30"/>
  <c r="K7" i="30"/>
  <c r="J7" i="30"/>
  <c r="F7" i="30"/>
  <c r="G7" i="30"/>
  <c r="E7" i="30"/>
  <c r="I23" i="30"/>
  <c r="H23" i="30"/>
  <c r="H22" i="30"/>
  <c r="M42" i="30"/>
  <c r="M41" i="30"/>
  <c r="M40" i="30"/>
  <c r="I40" i="30"/>
  <c r="H40" i="30"/>
  <c r="H39" i="30"/>
  <c r="I38" i="30"/>
  <c r="H38" i="30"/>
  <c r="H37" i="30"/>
  <c r="I36" i="30"/>
  <c r="H36" i="30"/>
  <c r="I35" i="30"/>
  <c r="H35" i="30"/>
  <c r="I34" i="30"/>
  <c r="H34" i="30"/>
  <c r="H33" i="30"/>
  <c r="I32" i="30"/>
  <c r="H32" i="30"/>
  <c r="H31" i="30"/>
  <c r="H30" i="30"/>
  <c r="I29" i="30"/>
  <c r="H29" i="30"/>
  <c r="H28" i="30"/>
  <c r="I27" i="30"/>
  <c r="H27" i="30"/>
  <c r="H26" i="30"/>
  <c r="I25" i="30"/>
  <c r="H25" i="30"/>
  <c r="I21" i="30"/>
  <c r="H21" i="30"/>
  <c r="I20" i="30"/>
  <c r="H20" i="30"/>
  <c r="H19" i="30"/>
  <c r="I18" i="30"/>
  <c r="H18" i="30"/>
  <c r="I17" i="30"/>
  <c r="H17" i="30"/>
  <c r="I16" i="30"/>
  <c r="H16" i="30"/>
  <c r="I15" i="30"/>
  <c r="H15" i="30"/>
  <c r="I14" i="30"/>
  <c r="H14" i="30"/>
  <c r="I13" i="30"/>
  <c r="H13" i="30"/>
  <c r="I12" i="30"/>
  <c r="H12" i="30"/>
  <c r="I11" i="30"/>
  <c r="H11" i="30"/>
  <c r="M10" i="30"/>
  <c r="I10" i="30"/>
  <c r="H10" i="30"/>
  <c r="M9" i="30"/>
  <c r="I9" i="30"/>
  <c r="H9" i="30"/>
  <c r="I8" i="30"/>
  <c r="H8" i="30"/>
  <c r="M39" i="29"/>
  <c r="M38" i="29"/>
  <c r="M37" i="29"/>
  <c r="I37" i="29"/>
  <c r="H37" i="29"/>
  <c r="H36" i="29"/>
  <c r="I35" i="29"/>
  <c r="H35" i="29"/>
  <c r="H34" i="29"/>
  <c r="I33" i="29"/>
  <c r="H33" i="29"/>
  <c r="I32" i="29"/>
  <c r="H32" i="29"/>
  <c r="I31" i="29"/>
  <c r="H31" i="29"/>
  <c r="H30" i="29"/>
  <c r="I29" i="29"/>
  <c r="H29" i="29"/>
  <c r="H28" i="29"/>
  <c r="H27" i="29"/>
  <c r="I26" i="29"/>
  <c r="H26" i="29"/>
  <c r="H25" i="29"/>
  <c r="I24" i="29"/>
  <c r="H24" i="29"/>
  <c r="H23" i="29"/>
  <c r="I22" i="29"/>
  <c r="H22" i="29"/>
  <c r="I21" i="29"/>
  <c r="H21" i="29"/>
  <c r="I20" i="29"/>
  <c r="H20" i="29"/>
  <c r="H19" i="29"/>
  <c r="I18" i="29"/>
  <c r="H18" i="29"/>
  <c r="I17" i="29"/>
  <c r="H17" i="29"/>
  <c r="I16" i="29"/>
  <c r="H16" i="29"/>
  <c r="I15" i="29"/>
  <c r="H15" i="29"/>
  <c r="I14" i="29"/>
  <c r="H14" i="29"/>
  <c r="I13" i="29"/>
  <c r="H13" i="29"/>
  <c r="I12" i="29"/>
  <c r="H12" i="29"/>
  <c r="I11" i="29"/>
  <c r="H11" i="29"/>
  <c r="M10" i="29"/>
  <c r="I10" i="29"/>
  <c r="H10" i="29"/>
  <c r="M9" i="29"/>
  <c r="I9" i="29"/>
  <c r="H9" i="29"/>
  <c r="I8" i="29"/>
  <c r="H8" i="29"/>
  <c r="L7" i="29"/>
  <c r="M7" i="29" s="1"/>
  <c r="K7" i="29"/>
  <c r="J7" i="29"/>
  <c r="G7" i="29"/>
  <c r="F7" i="29"/>
  <c r="E7" i="29"/>
  <c r="M39" i="28"/>
  <c r="M38" i="28"/>
  <c r="M37" i="28"/>
  <c r="I37" i="28"/>
  <c r="H37" i="28"/>
  <c r="H36" i="28"/>
  <c r="I35" i="28"/>
  <c r="H35" i="28"/>
  <c r="H34" i="28"/>
  <c r="I33" i="28"/>
  <c r="H33" i="28"/>
  <c r="I32" i="28"/>
  <c r="H32" i="28"/>
  <c r="I31" i="28"/>
  <c r="H31" i="28"/>
  <c r="H30" i="28"/>
  <c r="I29" i="28"/>
  <c r="H29" i="28"/>
  <c r="H28" i="28"/>
  <c r="H27" i="28"/>
  <c r="I26" i="28"/>
  <c r="H26" i="28"/>
  <c r="H25" i="28"/>
  <c r="I24" i="28"/>
  <c r="H24" i="28"/>
  <c r="H23" i="28"/>
  <c r="I22" i="28"/>
  <c r="H22" i="28"/>
  <c r="I21" i="28"/>
  <c r="H21" i="28"/>
  <c r="I20" i="28"/>
  <c r="H20" i="28"/>
  <c r="H19" i="28"/>
  <c r="I18" i="28"/>
  <c r="H18" i="28"/>
  <c r="I17" i="28"/>
  <c r="H17" i="28"/>
  <c r="I16" i="28"/>
  <c r="H16" i="28"/>
  <c r="I15" i="28"/>
  <c r="H15" i="28"/>
  <c r="I14" i="28"/>
  <c r="H14" i="28"/>
  <c r="I13" i="28"/>
  <c r="H13" i="28"/>
  <c r="I12" i="28"/>
  <c r="H12" i="28"/>
  <c r="I11" i="28"/>
  <c r="H11" i="28"/>
  <c r="M10" i="28"/>
  <c r="I10" i="28"/>
  <c r="H10" i="28"/>
  <c r="M9" i="28"/>
  <c r="I9" i="28"/>
  <c r="H9" i="28"/>
  <c r="I8" i="28"/>
  <c r="H8" i="28"/>
  <c r="M7" i="28"/>
  <c r="L7" i="28"/>
  <c r="K7" i="28"/>
  <c r="J7" i="28"/>
  <c r="G7" i="28"/>
  <c r="H7" i="28" s="1"/>
  <c r="F7" i="28"/>
  <c r="E7" i="28"/>
  <c r="F7" i="2"/>
  <c r="G7" i="2"/>
  <c r="E7" i="2"/>
  <c r="K7" i="2"/>
  <c r="L7" i="2"/>
  <c r="J7" i="2"/>
  <c r="M39" i="2"/>
  <c r="M38" i="2"/>
  <c r="H8" i="37" l="1"/>
  <c r="N7" i="37"/>
  <c r="I7" i="37"/>
  <c r="M7" i="37"/>
  <c r="H7" i="37"/>
  <c r="M7" i="36"/>
  <c r="I7" i="36"/>
  <c r="N7" i="36"/>
  <c r="H8" i="36"/>
  <c r="I8" i="36"/>
  <c r="H7" i="36"/>
  <c r="K7" i="35"/>
  <c r="N7" i="35" s="1"/>
  <c r="M46" i="35"/>
  <c r="E7" i="35"/>
  <c r="H7" i="35" s="1"/>
  <c r="I7" i="35"/>
  <c r="M7" i="35"/>
  <c r="I7" i="34"/>
  <c r="H8" i="34"/>
  <c r="H7" i="34"/>
  <c r="M7" i="34"/>
  <c r="N7" i="33"/>
  <c r="M9" i="32"/>
  <c r="I7" i="33"/>
  <c r="M7" i="33"/>
  <c r="H7" i="33"/>
  <c r="M44" i="33"/>
  <c r="N7" i="32"/>
  <c r="I8" i="32"/>
  <c r="M7" i="32"/>
  <c r="I7" i="32"/>
  <c r="H7" i="32"/>
  <c r="H7" i="31"/>
  <c r="M7" i="31"/>
  <c r="I7" i="31"/>
  <c r="I7" i="30"/>
  <c r="H7" i="30"/>
  <c r="I7" i="29"/>
  <c r="H7" i="29"/>
  <c r="I7" i="28"/>
  <c r="M9" i="2"/>
  <c r="M10" i="2"/>
  <c r="M3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H20" i="2"/>
  <c r="I20" i="2"/>
  <c r="H21" i="2"/>
  <c r="I21" i="2"/>
  <c r="H22" i="2"/>
  <c r="I22" i="2"/>
  <c r="H23" i="2"/>
  <c r="H24" i="2"/>
  <c r="I24" i="2"/>
  <c r="H25" i="2"/>
  <c r="H26" i="2"/>
  <c r="I26" i="2"/>
  <c r="H27" i="2"/>
  <c r="H28" i="2"/>
  <c r="H29" i="2"/>
  <c r="I29" i="2"/>
  <c r="H30" i="2"/>
  <c r="H31" i="2"/>
  <c r="I31" i="2"/>
  <c r="H32" i="2"/>
  <c r="I32" i="2"/>
  <c r="H33" i="2"/>
  <c r="I33" i="2"/>
  <c r="H34" i="2"/>
  <c r="H35" i="2"/>
  <c r="I35" i="2"/>
  <c r="H36" i="2"/>
  <c r="H37" i="2"/>
  <c r="I37" i="2"/>
  <c r="I7" i="2" l="1"/>
  <c r="M7" i="2"/>
  <c r="H7" i="2"/>
</calcChain>
</file>

<file path=xl/sharedStrings.xml><?xml version="1.0" encoding="utf-8"?>
<sst xmlns="http://schemas.openxmlformats.org/spreadsheetml/2006/main" count="658" uniqueCount="71">
  <si>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</si>
  <si>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</si>
  <si>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</si>
  <si>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</si>
  <si>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</si>
  <si>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</si>
  <si>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</si>
  <si>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</si>
  <si>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</si>
  <si>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</si>
  <si>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</si>
  <si>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загальної середньої освіти спеціалізованими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</si>
  <si>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</si>
  <si>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</si>
  <si>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</si>
  <si>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</si>
  <si>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</si>
  <si>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</si>
  <si>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реабілітаційних послуг особам з інвалідністю та дітям з інвалідністю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</si>
  <si>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</si>
  <si>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Утримання та забезпечення діяльності центрів соціальних служб</t>
  </si>
  <si>
    <t>Заходи державної політики з питань сім'ї</t>
  </si>
  <si>
    <t>Утримання клубів для підлітків за місцем проживання</t>
  </si>
  <si>
    <t>Інші заходи та заклади молодіжної політики</t>
  </si>
  <si>
    <t>Організація та проведення громадських робіт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</si>
  <si>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</si>
  <si>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</si>
  <si>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</si>
  <si>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</si>
  <si>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</si>
  <si>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</si>
  <si>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</si>
  <si>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</si>
  <si>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</si>
  <si>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План на рік</t>
  </si>
  <si>
    <t>План на звітний період</t>
  </si>
  <si>
    <t>Профінансовано за звітний період</t>
  </si>
  <si>
    <t>до планових прихначень року</t>
  </si>
  <si>
    <t>до планових прихначень звітного періоду</t>
  </si>
  <si>
    <t>грн</t>
  </si>
  <si>
    <t>% освоєння</t>
  </si>
  <si>
    <t>Будівництво освітніх установ та закладів</t>
  </si>
  <si>
    <t>Аналіз фінансування в розрізі програм за період з 01.01.2024 по 31.01.2024</t>
  </si>
  <si>
    <t>Впровадження засобів обліку витрат та регулювання споживання води та теплової енергії</t>
  </si>
  <si>
    <t>Аналіз фінансування в розрізі програм за період з 01.01.2024 по 29.02.2024</t>
  </si>
  <si>
    <t>Аналіз фінансування в розрізі програм за період з 01.01.2024 по 31.03.2024</t>
  </si>
  <si>
    <t>Аналіз фінансування в розрізі програм за період з 01.01.2024 по 30.04.2024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</si>
  <si>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</si>
  <si>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</si>
  <si>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</si>
  <si>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Аналіз фінансування в розрізі програм за період з 01.01.2024 по 31.05.2024</t>
  </si>
  <si>
    <t xml:space="preserve">Надання освіти за рахунок субвенції з державного бюджету місцевим бюджетам на надання державної підтримки особам з особливими </t>
  </si>
  <si>
    <t>Інша діяльність, пов’язана з експлуатацією об’єктів житлово-комунального господарства</t>
  </si>
  <si>
    <t>Забезпечення надійної та безперебійної експлуатації ліфтів</t>
  </si>
  <si>
    <t>Аналіз фінансування в розрізі програм за період з 01.01.2024 по 30.06.2024</t>
  </si>
  <si>
    <t>Аналіз фінансування в розрізі програм за період з 01.01.2024 по 31.07.2024</t>
  </si>
  <si>
    <t>Надання допомоги суб'єктам господарювання на заходи із запобігання та ліквідації надзвичайної ситуації або стихійного лиха за рахунок коштів резервного фонду місцевого бюджету на умовах повернення</t>
  </si>
  <si>
    <t xml:space="preserve"> 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</si>
  <si>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умов.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</si>
  <si>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</si>
  <si>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Аналіз фінансування в розрізі програм за період з 01.01.2024 по 31.08.2024</t>
  </si>
  <si>
    <t>Аналіз фінансування в розрізі програм за період з 01.01.2024 по 30.09.2024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</si>
  <si>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</si>
  <si>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</si>
  <si>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Інша діяльність у сфері житлово-комунального господарства</t>
  </si>
  <si>
    <t>Аналіз фінансування в розрізі програм за період з 01.01.2024 по 31.10.2024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</si>
  <si>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бюджетам.</t>
  </si>
  <si>
    <t>до планових призначень року</t>
  </si>
  <si>
    <t>до планових призначень звітного періоду</t>
  </si>
  <si>
    <t>Аналіз фінансування в розрізі програм за період з 01.01.2024 по 30.11.2024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</si>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</sst>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  &quot;"/>
    <numFmt numFmtId="165" formatCode="0000"/>
    <numFmt numFmtId="166" formatCode="0000&quot;    &quot;"/>
    <numFmt numFmtId="167" formatCode="0&quot;    &quot;"/>
    <numFmt numFmtId="168" formatCode="0.0%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9" fillId="0" borderId="5" xfId="2" applyNumberFormat="1" applyBorder="1" applyAlignment="1">
      <alignment horizontal="center" vertical="center"/>
    </xf>
    <xf numFmtId="166" fontId="9" fillId="0" borderId="4" xfId="2" applyNumberFormat="1" applyBorder="1" applyAlignment="1">
      <alignment horizontal="center" vertical="center" wrapText="1"/>
    </xf>
    <xf numFmtId="0" fontId="9" fillId="0" borderId="6" xfId="2" applyBorder="1" applyAlignment="1">
      <alignment horizontal="left" vertical="top" wrapText="1"/>
    </xf>
    <xf numFmtId="1" fontId="9" fillId="0" borderId="4" xfId="2" applyNumberFormat="1" applyBorder="1" applyAlignment="1">
      <alignment horizontal="center" vertical="center" wrapText="1"/>
    </xf>
    <xf numFmtId="3" fontId="0" fillId="0" borderId="0" xfId="0" applyNumberFormat="1"/>
    <xf numFmtId="164" fontId="9" fillId="0" borderId="7" xfId="2" applyNumberFormat="1" applyBorder="1" applyAlignment="1">
      <alignment horizontal="center" vertical="center"/>
    </xf>
    <xf numFmtId="1" fontId="9" fillId="0" borderId="8" xfId="2" applyNumberFormat="1" applyBorder="1" applyAlignment="1">
      <alignment horizontal="center" vertical="center" wrapText="1"/>
    </xf>
    <xf numFmtId="166" fontId="9" fillId="0" borderId="8" xfId="2" applyNumberFormat="1" applyBorder="1" applyAlignment="1">
      <alignment horizontal="center" vertical="center" wrapText="1"/>
    </xf>
    <xf numFmtId="0" fontId="9" fillId="0" borderId="9" xfId="2" applyBorder="1" applyAlignment="1">
      <alignment horizontal="left" vertical="top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3" fontId="7" fillId="0" borderId="1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68" fontId="6" fillId="0" borderId="1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9" fillId="0" borderId="1" xfId="2" applyNumberFormat="1" applyBorder="1" applyAlignment="1">
      <alignment horizontal="center" vertical="center"/>
    </xf>
    <xf numFmtId="1" fontId="9" fillId="0" borderId="1" xfId="2" applyNumberFormat="1" applyBorder="1" applyAlignment="1">
      <alignment horizontal="center" vertical="center" wrapText="1"/>
    </xf>
    <xf numFmtId="166" fontId="9" fillId="0" borderId="1" xfId="2" applyNumberFormat="1" applyBorder="1" applyAlignment="1">
      <alignment horizontal="center" vertical="center" wrapText="1"/>
    </xf>
    <xf numFmtId="0" fontId="9" fillId="0" borderId="1" xfId="2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2" xr:uid="{36CC0F86-63FF-4575-9AF0-60118226369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FD20-1B43-4D5B-AAA4-505DEEC03DFE}">
  <dimension ref="A1:P54"/>
  <sheetViews>
    <sheetView tabSelected="1" view="pageBreakPreview" topLeftCell="A43" zoomScale="84" zoomScaleNormal="73" zoomScaleSheetLayoutView="84" workbookViewId="0">
      <selection activeCell="E30" sqref="E30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58" t="s">
        <v>69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SUM(E8:E54)</f>
        <v>2993672418</v>
      </c>
      <c r="F7" s="13">
        <f t="shared" ref="F7:G7" si="0">SUM(F8:F54)</f>
        <v>2736872257</v>
      </c>
      <c r="G7" s="13">
        <f t="shared" si="0"/>
        <v>2496601645.6399994</v>
      </c>
      <c r="H7" s="14">
        <f>G7/E7</f>
        <v>0.83395953098566422</v>
      </c>
      <c r="I7" s="14">
        <f>G7/F7</f>
        <v>0.91220978226314031</v>
      </c>
      <c r="J7" s="13">
        <f>SUM(J8:J54)</f>
        <v>745112571</v>
      </c>
      <c r="K7" s="13">
        <f t="shared" ref="K7" si="1">SUM(K8:K54)</f>
        <v>716595326</v>
      </c>
      <c r="L7" s="13">
        <f>SUM(L8:L54)</f>
        <v>362582913.68999994</v>
      </c>
      <c r="M7" s="14">
        <f>L7/J7</f>
        <v>0.48661494625353724</v>
      </c>
      <c r="N7" s="14">
        <f t="shared" ref="N7:N10" si="2">L7/K7</f>
        <v>0.50598001484871524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160136019</v>
      </c>
      <c r="G8" s="15">
        <v>147747984.75999999</v>
      </c>
      <c r="H8" s="16">
        <f t="shared" ref="H8:H48" si="3">G8/E8</f>
        <v>0.84687410697626908</v>
      </c>
      <c r="I8" s="16">
        <f t="shared" ref="I8:I48" si="4">G8/F8</f>
        <v>0.92264055071832396</v>
      </c>
      <c r="J8" s="15">
        <v>600000</v>
      </c>
      <c r="K8" s="15">
        <v>600000</v>
      </c>
      <c r="L8" s="15">
        <v>522390</v>
      </c>
      <c r="M8" s="16">
        <f t="shared" ref="M8:M53" si="5">L8/J8</f>
        <v>0.87065000000000003</v>
      </c>
      <c r="N8" s="16">
        <f t="shared" si="2"/>
        <v>0.87065000000000003</v>
      </c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696375545</v>
      </c>
      <c r="G9" s="15">
        <v>643804476.49000001</v>
      </c>
      <c r="H9" s="16">
        <f t="shared" si="3"/>
        <v>0.84926207374323481</v>
      </c>
      <c r="I9" s="16">
        <f t="shared" si="4"/>
        <v>0.92450758949325251</v>
      </c>
      <c r="J9" s="15">
        <v>52367846</v>
      </c>
      <c r="K9" s="15">
        <v>47477833</v>
      </c>
      <c r="L9" s="15">
        <v>27433629.329999998</v>
      </c>
      <c r="M9" s="16">
        <f t="shared" si="5"/>
        <v>0.52386400101314079</v>
      </c>
      <c r="N9" s="16">
        <f t="shared" si="2"/>
        <v>0.57781974442683592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782161629</v>
      </c>
      <c r="F10" s="15">
        <v>719541435</v>
      </c>
      <c r="G10" s="15">
        <v>616207788.05999994</v>
      </c>
      <c r="H10" s="16">
        <f t="shared" si="3"/>
        <v>0.78782666550368441</v>
      </c>
      <c r="I10" s="16">
        <f t="shared" si="4"/>
        <v>0.85638958103920726</v>
      </c>
      <c r="J10" s="15">
        <v>115144535</v>
      </c>
      <c r="K10" s="15">
        <v>115136003</v>
      </c>
      <c r="L10" s="15">
        <v>73300790.090000004</v>
      </c>
      <c r="M10" s="16">
        <f t="shared" si="5"/>
        <v>0.63659808161976605</v>
      </c>
      <c r="N10" s="16">
        <f t="shared" si="2"/>
        <v>0.63664525587187526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38512742</v>
      </c>
      <c r="G11" s="15">
        <v>29434982.109999999</v>
      </c>
      <c r="H11" s="16">
        <f t="shared" si="3"/>
        <v>0.69240218539998943</v>
      </c>
      <c r="I11" s="16">
        <f t="shared" si="4"/>
        <v>0.76429203898283848</v>
      </c>
      <c r="J11" s="15">
        <v>6000000</v>
      </c>
      <c r="K11" s="15">
        <v>6000000</v>
      </c>
      <c r="L11" s="15">
        <v>3910848.9</v>
      </c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19362778</v>
      </c>
      <c r="F12" s="15">
        <v>17003990</v>
      </c>
      <c r="G12" s="15">
        <v>12954944.41</v>
      </c>
      <c r="H12" s="16">
        <f t="shared" si="3"/>
        <v>0.66906434655192559</v>
      </c>
      <c r="I12" s="16">
        <f t="shared" si="4"/>
        <v>0.76187673657770916</v>
      </c>
      <c r="J12" s="15">
        <v>3000000</v>
      </c>
      <c r="K12" s="15">
        <v>3000000</v>
      </c>
      <c r="L12" s="15">
        <v>1045872.37</v>
      </c>
      <c r="M12" s="16">
        <f t="shared" ref="M12" si="6">L12/J12</f>
        <v>0.34862412333333331</v>
      </c>
      <c r="N12" s="16">
        <f t="shared" ref="N12" si="7">L12/K12</f>
        <v>0.34862412333333331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682900656</v>
      </c>
      <c r="F13" s="15">
        <v>623522671</v>
      </c>
      <c r="G13" s="15">
        <v>623522671</v>
      </c>
      <c r="H13" s="16">
        <f t="shared" si="3"/>
        <v>0.91305033246299883</v>
      </c>
      <c r="I13" s="16">
        <f t="shared" si="4"/>
        <v>1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34346916</v>
      </c>
      <c r="G14" s="15">
        <v>34346916</v>
      </c>
      <c r="H14" s="16">
        <f t="shared" si="3"/>
        <v>0.91162461580928211</v>
      </c>
      <c r="I14" s="16">
        <f t="shared" si="4"/>
        <v>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18363944</v>
      </c>
      <c r="F15" s="15">
        <v>15910756</v>
      </c>
      <c r="G15" s="15">
        <v>15817743.25</v>
      </c>
      <c r="H15" s="16">
        <f t="shared" si="3"/>
        <v>0.86134782647997621</v>
      </c>
      <c r="I15" s="16">
        <f t="shared" si="4"/>
        <v>0.99415409613471539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70998260</v>
      </c>
      <c r="G16" s="15">
        <v>64194438.789999999</v>
      </c>
      <c r="H16" s="16">
        <f t="shared" si="3"/>
        <v>0.82631314515772147</v>
      </c>
      <c r="I16" s="16">
        <f t="shared" si="4"/>
        <v>0.9041691837236574</v>
      </c>
      <c r="J16" s="15">
        <v>12741519</v>
      </c>
      <c r="K16" s="15">
        <v>12741519</v>
      </c>
      <c r="L16" s="15">
        <v>7791872.1600000001</v>
      </c>
      <c r="M16" s="16">
        <f t="shared" ref="M16:M17" si="8">L16/J16</f>
        <v>0.61153400626722765</v>
      </c>
      <c r="N16" s="16">
        <f t="shared" ref="N16:N17" si="9">L16/K16</f>
        <v>0.61153400626722765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115581761</v>
      </c>
      <c r="G17" s="15">
        <v>111221526.23</v>
      </c>
      <c r="H17" s="16">
        <f t="shared" si="3"/>
        <v>0.87974963746222179</v>
      </c>
      <c r="I17" s="16">
        <f t="shared" si="4"/>
        <v>0.9622757541304463</v>
      </c>
      <c r="J17" s="15">
        <v>6530000</v>
      </c>
      <c r="K17" s="15">
        <v>6530000</v>
      </c>
      <c r="L17" s="15">
        <v>4046599.47</v>
      </c>
      <c r="M17" s="16">
        <f t="shared" si="8"/>
        <v>0.61969364012251149</v>
      </c>
      <c r="N17" s="16">
        <f t="shared" si="9"/>
        <v>0.61969364012251149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50150798</v>
      </c>
      <c r="G18" s="15">
        <v>47402101.57</v>
      </c>
      <c r="H18" s="16">
        <f t="shared" si="3"/>
        <v>0.86546100579966445</v>
      </c>
      <c r="I18" s="16">
        <f t="shared" si="4"/>
        <v>0.94519137202961356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45250</v>
      </c>
      <c r="H19" s="16">
        <f t="shared" si="3"/>
        <v>0.6097560975609756</v>
      </c>
      <c r="I19" s="16">
        <f t="shared" si="4"/>
        <v>0.8928571428571429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6772336</v>
      </c>
      <c r="G20" s="15">
        <v>4061136.96</v>
      </c>
      <c r="H20" s="16">
        <f t="shared" si="3"/>
        <v>0.55251955385244567</v>
      </c>
      <c r="I20" s="16">
        <f t="shared" si="4"/>
        <v>0.59966560430551585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6722686</v>
      </c>
      <c r="G21" s="15">
        <v>6447349.1100000003</v>
      </c>
      <c r="H21" s="16">
        <f t="shared" si="3"/>
        <v>0.87428795698633111</v>
      </c>
      <c r="I21" s="16">
        <f t="shared" si="4"/>
        <v>0.95904361887495571</v>
      </c>
      <c r="J21" s="15"/>
      <c r="K21" s="15"/>
      <c r="L21" s="15"/>
      <c r="M21" s="16"/>
      <c r="N21" s="16"/>
    </row>
    <row r="22" spans="1:14" ht="57" customHeight="1" x14ac:dyDescent="0.25">
      <c r="A22" s="10">
        <v>4311181</v>
      </c>
      <c r="B22" s="6">
        <v>1181</v>
      </c>
      <c r="C22" s="5">
        <v>990</v>
      </c>
      <c r="D22" s="11" t="s">
        <v>62</v>
      </c>
      <c r="E22" s="15">
        <v>595100</v>
      </c>
      <c r="F22" s="15">
        <v>595100</v>
      </c>
      <c r="G22" s="15"/>
      <c r="H22" s="16"/>
      <c r="I22" s="16"/>
      <c r="J22" s="15">
        <v>5718800</v>
      </c>
      <c r="K22" s="15">
        <v>5718800</v>
      </c>
      <c r="L22" s="15">
        <v>5718800</v>
      </c>
      <c r="M22" s="16">
        <f t="shared" ref="M22:M23" si="10">L22/J22</f>
        <v>1</v>
      </c>
      <c r="N22" s="16">
        <v>0</v>
      </c>
    </row>
    <row r="23" spans="1:14" ht="60" customHeight="1" x14ac:dyDescent="0.25">
      <c r="A23" s="10">
        <v>4311182</v>
      </c>
      <c r="B23" s="6">
        <v>1182</v>
      </c>
      <c r="C23" s="5">
        <v>990</v>
      </c>
      <c r="D23" s="11" t="s">
        <v>63</v>
      </c>
      <c r="E23" s="15">
        <v>1388500</v>
      </c>
      <c r="F23" s="15">
        <v>1388500</v>
      </c>
      <c r="G23" s="15"/>
      <c r="H23" s="16"/>
      <c r="I23" s="16"/>
      <c r="J23" s="15">
        <v>13344100</v>
      </c>
      <c r="K23" s="15">
        <v>13344100</v>
      </c>
      <c r="L23" s="15">
        <v>13344100</v>
      </c>
      <c r="M23" s="16">
        <f t="shared" si="10"/>
        <v>1</v>
      </c>
      <c r="N23" s="16">
        <f t="shared" ref="N23" si="11">L23/K23</f>
        <v>1</v>
      </c>
    </row>
    <row r="24" spans="1:14" ht="50.25" customHeight="1" x14ac:dyDescent="0.25">
      <c r="A24" s="10">
        <v>4311200</v>
      </c>
      <c r="B24" s="6">
        <v>1200</v>
      </c>
      <c r="C24" s="5">
        <v>990</v>
      </c>
      <c r="D24" s="11" t="s">
        <v>51</v>
      </c>
      <c r="E24" s="15">
        <v>1990900</v>
      </c>
      <c r="F24" s="15">
        <v>1990900</v>
      </c>
      <c r="G24" s="15">
        <v>875798.66</v>
      </c>
      <c r="H24" s="16">
        <f t="shared" si="3"/>
        <v>0.43990087899944752</v>
      </c>
      <c r="I24" s="16">
        <f t="shared" si="4"/>
        <v>0.43990087899944752</v>
      </c>
      <c r="J24" s="15"/>
      <c r="K24" s="15"/>
      <c r="L24" s="15"/>
      <c r="M24" s="16"/>
      <c r="N24" s="16"/>
    </row>
    <row r="25" spans="1:14" ht="56.25" x14ac:dyDescent="0.25">
      <c r="A25" s="53">
        <v>4311210</v>
      </c>
      <c r="B25" s="54">
        <v>1210</v>
      </c>
      <c r="C25" s="55">
        <v>990</v>
      </c>
      <c r="D25" s="56" t="s">
        <v>47</v>
      </c>
      <c r="E25" s="15">
        <v>1984321</v>
      </c>
      <c r="F25" s="15">
        <v>1984321</v>
      </c>
      <c r="G25" s="15">
        <v>1304077.06</v>
      </c>
      <c r="H25" s="16">
        <f t="shared" si="3"/>
        <v>0.65719057551676374</v>
      </c>
      <c r="I25" s="16">
        <f t="shared" si="4"/>
        <v>0.65719057551676374</v>
      </c>
      <c r="J25" s="15"/>
      <c r="K25" s="15"/>
      <c r="L25" s="15"/>
      <c r="M25" s="16"/>
      <c r="N25" s="16"/>
    </row>
    <row r="26" spans="1:14" ht="88.5" customHeight="1" x14ac:dyDescent="0.25">
      <c r="A26" s="53">
        <v>4311291</v>
      </c>
      <c r="B26" s="54">
        <v>1291</v>
      </c>
      <c r="C26" s="55">
        <v>990</v>
      </c>
      <c r="D26" s="56" t="s">
        <v>48</v>
      </c>
      <c r="E26" s="15">
        <v>676300</v>
      </c>
      <c r="F26" s="15">
        <v>676300</v>
      </c>
      <c r="G26" s="15">
        <v>71010</v>
      </c>
      <c r="H26" s="16">
        <f t="shared" si="3"/>
        <v>0.10499778204938637</v>
      </c>
      <c r="I26" s="16">
        <f t="shared" si="4"/>
        <v>0.10499778204938637</v>
      </c>
      <c r="J26" s="15">
        <v>12850400</v>
      </c>
      <c r="K26" s="15">
        <v>12850400</v>
      </c>
      <c r="L26" s="15">
        <v>12850400</v>
      </c>
      <c r="M26" s="16">
        <f t="shared" ref="M26:M29" si="12">L26/J26</f>
        <v>1</v>
      </c>
      <c r="N26" s="16">
        <f t="shared" ref="N26:N29" si="13">L26/K26</f>
        <v>1</v>
      </c>
    </row>
    <row r="27" spans="1:14" ht="84.75" customHeight="1" x14ac:dyDescent="0.25">
      <c r="A27" s="53">
        <v>4311292</v>
      </c>
      <c r="B27" s="54">
        <v>1292</v>
      </c>
      <c r="C27" s="55">
        <v>990</v>
      </c>
      <c r="D27" s="56" t="s">
        <v>49</v>
      </c>
      <c r="E27" s="15"/>
      <c r="F27" s="15"/>
      <c r="G27" s="15"/>
      <c r="H27" s="16"/>
      <c r="I27" s="16"/>
      <c r="J27" s="15">
        <v>32452000</v>
      </c>
      <c r="K27" s="15">
        <v>32452000</v>
      </c>
      <c r="L27" s="15">
        <v>32452000</v>
      </c>
      <c r="M27" s="16">
        <f t="shared" si="12"/>
        <v>1</v>
      </c>
      <c r="N27" s="16">
        <f t="shared" si="13"/>
        <v>1</v>
      </c>
    </row>
    <row r="28" spans="1:14" ht="45.75" customHeight="1" x14ac:dyDescent="0.25">
      <c r="A28" s="53">
        <v>4311403</v>
      </c>
      <c r="B28" s="54">
        <v>1403</v>
      </c>
      <c r="C28" s="55">
        <v>990</v>
      </c>
      <c r="D28" s="57" t="s">
        <v>66</v>
      </c>
      <c r="E28" s="15">
        <v>24277900</v>
      </c>
      <c r="F28" s="15">
        <v>16193600</v>
      </c>
      <c r="G28" s="15">
        <v>375329.48</v>
      </c>
      <c r="H28" s="16"/>
      <c r="I28" s="16">
        <f t="shared" si="4"/>
        <v>2.317764301946448E-2</v>
      </c>
      <c r="J28" s="15"/>
      <c r="K28" s="15"/>
      <c r="L28" s="15"/>
      <c r="M28" s="16"/>
      <c r="N28" s="16"/>
    </row>
    <row r="29" spans="1:14" ht="25.5" customHeight="1" x14ac:dyDescent="0.25">
      <c r="A29" s="10">
        <v>4313105</v>
      </c>
      <c r="B29" s="6">
        <v>3105</v>
      </c>
      <c r="C29" s="7">
        <v>1010</v>
      </c>
      <c r="D29" s="11" t="s">
        <v>18</v>
      </c>
      <c r="E29" s="15">
        <v>30328943</v>
      </c>
      <c r="F29" s="15">
        <v>27469186</v>
      </c>
      <c r="G29" s="15">
        <v>25210678.66</v>
      </c>
      <c r="H29" s="16">
        <f t="shared" si="3"/>
        <v>0.83124158530681402</v>
      </c>
      <c r="I29" s="16">
        <f t="shared" si="4"/>
        <v>0.91778033247872726</v>
      </c>
      <c r="J29" s="15">
        <v>10500000</v>
      </c>
      <c r="K29" s="15">
        <v>10500000</v>
      </c>
      <c r="L29" s="15">
        <v>5814599.7999999998</v>
      </c>
      <c r="M29" s="16">
        <f t="shared" si="12"/>
        <v>0.55377140952380954</v>
      </c>
      <c r="N29" s="16">
        <f t="shared" si="13"/>
        <v>0.55377140952380954</v>
      </c>
    </row>
    <row r="30" spans="1:14" ht="57" customHeight="1" x14ac:dyDescent="0.25">
      <c r="A30" s="10">
        <v>4313111</v>
      </c>
      <c r="B30" s="6">
        <v>3111</v>
      </c>
      <c r="C30" s="7">
        <v>1040</v>
      </c>
      <c r="D30" s="11" t="s">
        <v>19</v>
      </c>
      <c r="E30" s="15">
        <v>243652</v>
      </c>
      <c r="F30" s="15">
        <v>243652</v>
      </c>
      <c r="G30" s="15">
        <v>3700</v>
      </c>
      <c r="H30" s="16">
        <f t="shared" si="3"/>
        <v>1.5185592566447227E-2</v>
      </c>
      <c r="I30" s="16">
        <f t="shared" si="4"/>
        <v>1.5185592566447227E-2</v>
      </c>
      <c r="J30" s="15"/>
      <c r="K30" s="15"/>
      <c r="L30" s="15"/>
      <c r="M30" s="16"/>
      <c r="N30" s="16"/>
    </row>
    <row r="31" spans="1:14" ht="25.5" customHeight="1" x14ac:dyDescent="0.25">
      <c r="A31" s="10">
        <v>4313121</v>
      </c>
      <c r="B31" s="6">
        <v>3121</v>
      </c>
      <c r="C31" s="7">
        <v>1040</v>
      </c>
      <c r="D31" s="11" t="s">
        <v>20</v>
      </c>
      <c r="E31" s="15">
        <v>9301013</v>
      </c>
      <c r="F31" s="15">
        <v>8555364</v>
      </c>
      <c r="G31" s="15">
        <v>8373934.9699999997</v>
      </c>
      <c r="H31" s="16">
        <f t="shared" si="3"/>
        <v>0.9003250473899993</v>
      </c>
      <c r="I31" s="16">
        <f t="shared" si="4"/>
        <v>0.97879353467602315</v>
      </c>
      <c r="J31" s="15"/>
      <c r="K31" s="15"/>
      <c r="L31" s="15"/>
      <c r="M31" s="16"/>
      <c r="N31" s="16"/>
    </row>
    <row r="32" spans="1:14" ht="21" customHeight="1" x14ac:dyDescent="0.25">
      <c r="A32" s="10">
        <v>4313123</v>
      </c>
      <c r="B32" s="6">
        <v>3123</v>
      </c>
      <c r="C32" s="7">
        <v>1040</v>
      </c>
      <c r="D32" s="11" t="s">
        <v>21</v>
      </c>
      <c r="E32" s="15">
        <v>450000</v>
      </c>
      <c r="F32" s="15">
        <v>355000</v>
      </c>
      <c r="G32" s="15">
        <v>270000</v>
      </c>
      <c r="H32" s="16">
        <f t="shared" si="3"/>
        <v>0.6</v>
      </c>
      <c r="I32" s="16">
        <f t="shared" si="4"/>
        <v>0.76056338028169013</v>
      </c>
      <c r="J32" s="15"/>
      <c r="K32" s="15"/>
      <c r="L32" s="15"/>
      <c r="M32" s="16"/>
      <c r="N32" s="16"/>
    </row>
    <row r="33" spans="1:14" ht="52.5" customHeight="1" x14ac:dyDescent="0.25">
      <c r="A33" s="10">
        <v>4313124</v>
      </c>
      <c r="B33" s="6">
        <v>3124</v>
      </c>
      <c r="C33" s="7">
        <v>1040</v>
      </c>
      <c r="D33" s="11" t="s">
        <v>70</v>
      </c>
      <c r="E33" s="15"/>
      <c r="F33" s="15"/>
      <c r="G33" s="15"/>
      <c r="H33" s="16"/>
      <c r="I33" s="16"/>
      <c r="J33" s="15">
        <v>1758000</v>
      </c>
      <c r="K33" s="15"/>
      <c r="L33" s="15"/>
      <c r="M33" s="16">
        <f t="shared" ref="M33" si="14">L33/J33</f>
        <v>0</v>
      </c>
      <c r="N33" s="16">
        <v>0</v>
      </c>
    </row>
    <row r="34" spans="1:14" ht="26.25" customHeight="1" x14ac:dyDescent="0.25">
      <c r="A34" s="10">
        <v>4313132</v>
      </c>
      <c r="B34" s="6">
        <v>3132</v>
      </c>
      <c r="C34" s="7">
        <v>1040</v>
      </c>
      <c r="D34" s="11" t="s">
        <v>22</v>
      </c>
      <c r="E34" s="15">
        <v>23598635</v>
      </c>
      <c r="F34" s="15">
        <v>21519276</v>
      </c>
      <c r="G34" s="15">
        <v>19895117.940000001</v>
      </c>
      <c r="H34" s="16">
        <f t="shared" si="3"/>
        <v>0.84306223389615553</v>
      </c>
      <c r="I34" s="16">
        <f t="shared" si="4"/>
        <v>0.92452543198944059</v>
      </c>
      <c r="J34" s="15"/>
      <c r="K34" s="15"/>
      <c r="L34" s="15"/>
      <c r="M34" s="16"/>
      <c r="N34" s="16"/>
    </row>
    <row r="35" spans="1:14" ht="18" customHeight="1" x14ac:dyDescent="0.25">
      <c r="A35" s="10">
        <v>4313133</v>
      </c>
      <c r="B35" s="6">
        <v>3133</v>
      </c>
      <c r="C35" s="7">
        <v>1040</v>
      </c>
      <c r="D35" s="11" t="s">
        <v>23</v>
      </c>
      <c r="E35" s="15">
        <v>64000</v>
      </c>
      <c r="F35" s="15">
        <v>64000</v>
      </c>
      <c r="G35" s="15">
        <v>63947.38</v>
      </c>
      <c r="H35" s="16">
        <f t="shared" si="3"/>
        <v>0.99917781249999993</v>
      </c>
      <c r="I35" s="16">
        <f t="shared" si="4"/>
        <v>0.99917781249999993</v>
      </c>
      <c r="J35" s="15"/>
      <c r="K35" s="15"/>
      <c r="L35" s="15"/>
      <c r="M35" s="16"/>
      <c r="N35" s="16"/>
    </row>
    <row r="36" spans="1:14" ht="19.5" customHeight="1" x14ac:dyDescent="0.25">
      <c r="A36" s="10">
        <v>4313210</v>
      </c>
      <c r="B36" s="6">
        <v>3210</v>
      </c>
      <c r="C36" s="7">
        <v>1050</v>
      </c>
      <c r="D36" s="11" t="s">
        <v>24</v>
      </c>
      <c r="E36" s="15">
        <v>60000</v>
      </c>
      <c r="F36" s="15">
        <v>60000</v>
      </c>
      <c r="G36" s="15">
        <v>53341.75</v>
      </c>
      <c r="H36" s="16">
        <f t="shared" si="3"/>
        <v>0.88902916666666665</v>
      </c>
      <c r="I36" s="16">
        <f t="shared" si="4"/>
        <v>0.88902916666666665</v>
      </c>
      <c r="J36" s="15"/>
      <c r="K36" s="15"/>
      <c r="L36" s="15"/>
      <c r="M36" s="16"/>
      <c r="N36" s="16"/>
    </row>
    <row r="37" spans="1:14" ht="207.75" customHeight="1" x14ac:dyDescent="0.25">
      <c r="A37" s="10">
        <v>4313221</v>
      </c>
      <c r="B37" s="6">
        <v>3221</v>
      </c>
      <c r="C37" s="7">
        <v>1060</v>
      </c>
      <c r="D37" s="48" t="s">
        <v>57</v>
      </c>
      <c r="E37" s="15"/>
      <c r="F37" s="15"/>
      <c r="G37" s="15"/>
      <c r="H37" s="16"/>
      <c r="I37" s="16"/>
      <c r="J37" s="15">
        <v>29267940</v>
      </c>
      <c r="K37" s="15">
        <v>29267940</v>
      </c>
      <c r="L37" s="15">
        <v>29267934.449999999</v>
      </c>
      <c r="M37" s="16">
        <f t="shared" ref="M37:M39" si="15">L37/J37</f>
        <v>0.99999981037271501</v>
      </c>
      <c r="N37" s="16">
        <f t="shared" ref="N37:N39" si="16">L37/K37</f>
        <v>0.99999981037271501</v>
      </c>
    </row>
    <row r="38" spans="1:14" ht="253.5" customHeight="1" x14ac:dyDescent="0.25">
      <c r="A38" s="10">
        <v>4313222</v>
      </c>
      <c r="B38" s="6">
        <v>3222</v>
      </c>
      <c r="C38" s="7">
        <v>1060</v>
      </c>
      <c r="D38" s="48" t="s">
        <v>58</v>
      </c>
      <c r="E38" s="15"/>
      <c r="F38" s="15"/>
      <c r="G38" s="15"/>
      <c r="H38" s="16"/>
      <c r="I38" s="16"/>
      <c r="J38" s="15">
        <v>68071662</v>
      </c>
      <c r="K38" s="15">
        <v>68071662</v>
      </c>
      <c r="L38" s="15">
        <v>64875673.200000003</v>
      </c>
      <c r="M38" s="16">
        <f t="shared" si="15"/>
        <v>0.95304964347719323</v>
      </c>
      <c r="N38" s="16">
        <f t="shared" si="16"/>
        <v>0.95304964347719323</v>
      </c>
    </row>
    <row r="39" spans="1:14" ht="173.25" customHeight="1" x14ac:dyDescent="0.25">
      <c r="A39" s="10">
        <v>4313223</v>
      </c>
      <c r="B39" s="6">
        <v>3223</v>
      </c>
      <c r="C39" s="7">
        <v>1060</v>
      </c>
      <c r="D39" s="11" t="s">
        <v>59</v>
      </c>
      <c r="E39" s="15"/>
      <c r="F39" s="15"/>
      <c r="G39" s="15"/>
      <c r="H39" s="16"/>
      <c r="I39" s="16"/>
      <c r="J39" s="15">
        <v>10894168</v>
      </c>
      <c r="K39" s="15">
        <v>10894168</v>
      </c>
      <c r="L39" s="15">
        <v>10894165.810000001</v>
      </c>
      <c r="M39" s="16">
        <f t="shared" si="15"/>
        <v>0.99999979897501123</v>
      </c>
      <c r="N39" s="16">
        <f t="shared" si="16"/>
        <v>0.99999979897501123</v>
      </c>
    </row>
    <row r="40" spans="1:14" ht="39" customHeight="1" x14ac:dyDescent="0.25">
      <c r="A40" s="10">
        <v>4313241</v>
      </c>
      <c r="B40" s="6">
        <v>3241</v>
      </c>
      <c r="C40" s="7">
        <v>1090</v>
      </c>
      <c r="D40" s="11" t="s">
        <v>25</v>
      </c>
      <c r="E40" s="15">
        <v>6428203</v>
      </c>
      <c r="F40" s="15">
        <v>5873789</v>
      </c>
      <c r="G40" s="15">
        <v>5389153.3899999997</v>
      </c>
      <c r="H40" s="16">
        <f t="shared" si="3"/>
        <v>0.8383607969443404</v>
      </c>
      <c r="I40" s="16">
        <f t="shared" si="4"/>
        <v>0.91749182512344241</v>
      </c>
      <c r="J40" s="15"/>
      <c r="K40" s="15"/>
      <c r="L40" s="15"/>
      <c r="M40" s="16"/>
      <c r="N40" s="16"/>
    </row>
    <row r="41" spans="1:14" ht="27.75" customHeight="1" x14ac:dyDescent="0.25">
      <c r="A41" s="10">
        <v>4313242</v>
      </c>
      <c r="B41" s="6">
        <v>3242</v>
      </c>
      <c r="C41" s="7">
        <v>1090</v>
      </c>
      <c r="D41" s="11" t="s">
        <v>26</v>
      </c>
      <c r="E41" s="15">
        <v>90000</v>
      </c>
      <c r="F41" s="15">
        <v>75000</v>
      </c>
      <c r="G41" s="15">
        <v>75000</v>
      </c>
      <c r="H41" s="16">
        <f t="shared" si="3"/>
        <v>0.83333333333333337</v>
      </c>
      <c r="I41" s="16">
        <f t="shared" si="4"/>
        <v>1</v>
      </c>
      <c r="J41" s="15"/>
      <c r="K41" s="15"/>
      <c r="L41" s="15"/>
      <c r="M41" s="16"/>
      <c r="N41" s="16"/>
    </row>
    <row r="42" spans="1:14" ht="21" customHeight="1" x14ac:dyDescent="0.25">
      <c r="A42" s="10">
        <v>4314030</v>
      </c>
      <c r="B42" s="6">
        <v>4030</v>
      </c>
      <c r="C42" s="5">
        <v>824</v>
      </c>
      <c r="D42" s="11" t="s">
        <v>27</v>
      </c>
      <c r="E42" s="15">
        <v>33618143</v>
      </c>
      <c r="F42" s="15">
        <v>30633993</v>
      </c>
      <c r="G42" s="15">
        <v>28258253</v>
      </c>
      <c r="H42" s="16">
        <f t="shared" si="3"/>
        <v>0.8405655541414051</v>
      </c>
      <c r="I42" s="16">
        <f t="shared" si="4"/>
        <v>0.92244758951273509</v>
      </c>
      <c r="J42" s="15">
        <v>1800000</v>
      </c>
      <c r="K42" s="15">
        <v>1800000</v>
      </c>
      <c r="L42" s="15">
        <v>1787139.82</v>
      </c>
      <c r="M42" s="16">
        <v>0</v>
      </c>
      <c r="N42" s="16">
        <v>0</v>
      </c>
    </row>
    <row r="43" spans="1:14" ht="37.5" customHeight="1" x14ac:dyDescent="0.25">
      <c r="A43" s="10">
        <v>4314060</v>
      </c>
      <c r="B43" s="6">
        <v>4060</v>
      </c>
      <c r="C43" s="5">
        <v>828</v>
      </c>
      <c r="D43" s="11" t="s">
        <v>28</v>
      </c>
      <c r="E43" s="15">
        <v>8478278</v>
      </c>
      <c r="F43" s="15">
        <v>7637737</v>
      </c>
      <c r="G43" s="15">
        <v>5804883.2199999997</v>
      </c>
      <c r="H43" s="16">
        <f t="shared" si="3"/>
        <v>0.68467715024206566</v>
      </c>
      <c r="I43" s="16">
        <f t="shared" si="4"/>
        <v>0.76002659164619046</v>
      </c>
      <c r="J43" s="15"/>
      <c r="K43" s="15"/>
      <c r="L43" s="15"/>
      <c r="M43" s="16"/>
      <c r="N43" s="16"/>
    </row>
    <row r="44" spans="1:14" ht="27.75" customHeight="1" x14ac:dyDescent="0.25">
      <c r="A44" s="10">
        <v>4314081</v>
      </c>
      <c r="B44" s="6">
        <v>4081</v>
      </c>
      <c r="C44" s="5">
        <v>829</v>
      </c>
      <c r="D44" s="11" t="s">
        <v>29</v>
      </c>
      <c r="E44" s="15">
        <v>3620084</v>
      </c>
      <c r="F44" s="15">
        <v>3320935</v>
      </c>
      <c r="G44" s="15">
        <v>3247453.46</v>
      </c>
      <c r="H44" s="16">
        <f t="shared" si="3"/>
        <v>0.89706577526930309</v>
      </c>
      <c r="I44" s="16">
        <f t="shared" si="4"/>
        <v>0.97787323750690691</v>
      </c>
      <c r="J44" s="15"/>
      <c r="K44" s="15"/>
      <c r="L44" s="15"/>
      <c r="M44" s="16"/>
      <c r="N44" s="16"/>
    </row>
    <row r="45" spans="1:14" ht="18.75" customHeight="1" x14ac:dyDescent="0.25">
      <c r="A45" s="10">
        <v>4314082</v>
      </c>
      <c r="B45" s="6">
        <v>4082</v>
      </c>
      <c r="C45" s="5">
        <v>829</v>
      </c>
      <c r="D45" s="11" t="s">
        <v>30</v>
      </c>
      <c r="E45" s="15">
        <v>366900</v>
      </c>
      <c r="F45" s="15"/>
      <c r="G45" s="15"/>
      <c r="H45" s="16">
        <f t="shared" si="3"/>
        <v>0</v>
      </c>
      <c r="I45" s="16">
        <v>0</v>
      </c>
      <c r="J45" s="15"/>
      <c r="K45" s="15"/>
      <c r="L45" s="15"/>
      <c r="M45" s="16"/>
      <c r="N45" s="16"/>
    </row>
    <row r="46" spans="1:14" ht="39" customHeight="1" x14ac:dyDescent="0.25">
      <c r="A46" s="10">
        <v>4315031</v>
      </c>
      <c r="B46" s="6">
        <v>5031</v>
      </c>
      <c r="C46" s="5">
        <v>810</v>
      </c>
      <c r="D46" s="11" t="s">
        <v>31</v>
      </c>
      <c r="E46" s="15">
        <v>45505480</v>
      </c>
      <c r="F46" s="15">
        <v>41453548</v>
      </c>
      <c r="G46" s="15">
        <v>38103557.189999998</v>
      </c>
      <c r="H46" s="16">
        <f t="shared" si="3"/>
        <v>0.83733996850489212</v>
      </c>
      <c r="I46" s="16">
        <f t="shared" si="4"/>
        <v>0.9191868737025839</v>
      </c>
      <c r="J46" s="15"/>
      <c r="K46" s="15"/>
      <c r="L46" s="15"/>
      <c r="M46" s="16"/>
      <c r="N46" s="16"/>
    </row>
    <row r="47" spans="1:14" ht="45" x14ac:dyDescent="0.25">
      <c r="A47" s="10">
        <v>4315061</v>
      </c>
      <c r="B47" s="6">
        <v>5061</v>
      </c>
      <c r="C47" s="5">
        <v>810</v>
      </c>
      <c r="D47" s="11" t="s">
        <v>32</v>
      </c>
      <c r="E47" s="15">
        <v>120000</v>
      </c>
      <c r="F47" s="15">
        <v>110000</v>
      </c>
      <c r="G47" s="15">
        <v>99744</v>
      </c>
      <c r="H47" s="16">
        <f t="shared" si="3"/>
        <v>0.83120000000000005</v>
      </c>
      <c r="I47" s="16">
        <f t="shared" si="4"/>
        <v>0.90676363636363633</v>
      </c>
      <c r="J47" s="15"/>
      <c r="K47" s="15"/>
      <c r="L47" s="15"/>
      <c r="M47" s="16"/>
      <c r="N47" s="16"/>
    </row>
    <row r="48" spans="1:14" ht="30" customHeight="1" x14ac:dyDescent="0.25">
      <c r="A48" s="10">
        <v>4316011</v>
      </c>
      <c r="B48" s="6">
        <v>6011</v>
      </c>
      <c r="C48" s="18">
        <v>610</v>
      </c>
      <c r="D48" s="11" t="s">
        <v>33</v>
      </c>
      <c r="E48" s="36">
        <v>2929181</v>
      </c>
      <c r="F48" s="15">
        <v>2685082</v>
      </c>
      <c r="G48" s="15">
        <v>1917356.74</v>
      </c>
      <c r="H48" s="16">
        <f t="shared" si="3"/>
        <v>0.65457093296726965</v>
      </c>
      <c r="I48" s="16">
        <f t="shared" si="4"/>
        <v>0.71407753655195627</v>
      </c>
      <c r="J48" s="15">
        <v>112117000</v>
      </c>
      <c r="K48" s="15">
        <v>112117000</v>
      </c>
      <c r="L48" s="15">
        <v>41320443.140000001</v>
      </c>
      <c r="M48" s="16">
        <f t="shared" ref="M48:M51" si="17">L48/J48</f>
        <v>0.36854752749360042</v>
      </c>
      <c r="N48" s="16">
        <f t="shared" ref="N48:N53" si="18">L48/K48</f>
        <v>0.36854752749360042</v>
      </c>
    </row>
    <row r="49" spans="1:14" ht="30.75" customHeight="1" x14ac:dyDescent="0.25">
      <c r="A49" s="32">
        <v>4316015</v>
      </c>
      <c r="B49" s="33">
        <v>6015</v>
      </c>
      <c r="C49" s="35">
        <v>620</v>
      </c>
      <c r="D49" s="11" t="s">
        <v>53</v>
      </c>
      <c r="E49" s="36"/>
      <c r="F49" s="15"/>
      <c r="G49" s="15"/>
      <c r="H49" s="16"/>
      <c r="I49" s="16"/>
      <c r="J49" s="15">
        <v>144200</v>
      </c>
      <c r="K49" s="15">
        <v>144200</v>
      </c>
      <c r="L49" s="15">
        <v>143071.9</v>
      </c>
      <c r="M49" s="16">
        <f t="shared" si="17"/>
        <v>0.99217683772538134</v>
      </c>
      <c r="N49" s="16">
        <v>0</v>
      </c>
    </row>
    <row r="50" spans="1:14" ht="42" customHeight="1" x14ac:dyDescent="0.25">
      <c r="A50" s="22">
        <v>4316016</v>
      </c>
      <c r="B50" s="22">
        <v>6016</v>
      </c>
      <c r="C50" s="19">
        <v>620</v>
      </c>
      <c r="D50" s="11" t="s">
        <v>43</v>
      </c>
      <c r="E50" s="37"/>
      <c r="F50" s="20"/>
      <c r="G50" s="20"/>
      <c r="H50" s="20"/>
      <c r="I50" s="20"/>
      <c r="J50" s="17">
        <v>281000</v>
      </c>
      <c r="K50" s="15">
        <v>281000</v>
      </c>
      <c r="L50" s="15"/>
      <c r="M50" s="16">
        <f t="shared" si="17"/>
        <v>0</v>
      </c>
      <c r="N50" s="16">
        <f t="shared" si="18"/>
        <v>0</v>
      </c>
    </row>
    <row r="51" spans="1:14" ht="36.75" customHeight="1" x14ac:dyDescent="0.25">
      <c r="A51" s="32">
        <v>4316017</v>
      </c>
      <c r="B51" s="33">
        <v>6017</v>
      </c>
      <c r="C51" s="34">
        <v>620</v>
      </c>
      <c r="D51" s="11" t="s">
        <v>52</v>
      </c>
      <c r="E51" s="21"/>
      <c r="F51" s="20"/>
      <c r="G51" s="20"/>
      <c r="H51" s="20"/>
      <c r="I51" s="20"/>
      <c r="J51" s="15">
        <v>3864078</v>
      </c>
      <c r="K51" s="15">
        <f>J51</f>
        <v>3864078</v>
      </c>
      <c r="L51" s="15">
        <v>3864077.22</v>
      </c>
      <c r="M51" s="16">
        <f t="shared" si="17"/>
        <v>0.99999979814072082</v>
      </c>
      <c r="N51" s="45">
        <f t="shared" si="18"/>
        <v>0.99999979814072082</v>
      </c>
    </row>
    <row r="52" spans="1:14" ht="27.75" customHeight="1" x14ac:dyDescent="0.25">
      <c r="A52" s="51">
        <v>4316090</v>
      </c>
      <c r="B52" s="33">
        <v>6090</v>
      </c>
      <c r="C52" s="49">
        <v>640</v>
      </c>
      <c r="D52" s="50" t="s">
        <v>64</v>
      </c>
      <c r="E52" s="41"/>
      <c r="F52" s="42"/>
      <c r="G52" s="42"/>
      <c r="H52" s="42"/>
      <c r="I52" s="42"/>
      <c r="J52" s="44">
        <v>4947823</v>
      </c>
      <c r="K52" s="44">
        <v>4947823</v>
      </c>
      <c r="L52" s="44"/>
      <c r="M52" s="45"/>
      <c r="N52" s="45"/>
    </row>
    <row r="53" spans="1:14" ht="24.75" customHeight="1" x14ac:dyDescent="0.25">
      <c r="A53" s="38">
        <v>4317321</v>
      </c>
      <c r="B53" s="38">
        <v>7321</v>
      </c>
      <c r="C53" s="39">
        <v>443</v>
      </c>
      <c r="D53" s="40" t="s">
        <v>41</v>
      </c>
      <c r="E53" s="41"/>
      <c r="F53" s="42"/>
      <c r="G53" s="42"/>
      <c r="H53" s="42"/>
      <c r="I53" s="42"/>
      <c r="J53" s="43">
        <v>240717500</v>
      </c>
      <c r="K53" s="43">
        <v>218856800</v>
      </c>
      <c r="L53" s="44">
        <v>22198506.030000001</v>
      </c>
      <c r="M53" s="45">
        <f t="shared" si="5"/>
        <v>9.2218081485558809E-2</v>
      </c>
      <c r="N53" s="45">
        <f t="shared" si="18"/>
        <v>0.1014293639950872</v>
      </c>
    </row>
    <row r="54" spans="1:14" ht="75" customHeight="1" x14ac:dyDescent="0.25">
      <c r="A54" s="46">
        <v>4318753</v>
      </c>
      <c r="B54" s="46">
        <v>8753</v>
      </c>
      <c r="C54" s="46">
        <v>490</v>
      </c>
      <c r="D54" s="47" t="s">
        <v>56</v>
      </c>
      <c r="E54" s="17">
        <v>8360379</v>
      </c>
      <c r="F54" s="17">
        <v>8360379</v>
      </c>
      <c r="G54" s="17"/>
      <c r="H54" s="16">
        <f t="shared" ref="H54" si="19">G54/E54</f>
        <v>0</v>
      </c>
      <c r="I54" s="16">
        <v>0</v>
      </c>
      <c r="J54" s="17"/>
      <c r="K54" s="17"/>
      <c r="L54" s="17"/>
      <c r="M54" s="17"/>
      <c r="N54" s="17"/>
    </row>
  </sheetData>
  <mergeCells count="15">
    <mergeCell ref="H4:I4"/>
    <mergeCell ref="J4:J5"/>
    <mergeCell ref="K4:K5"/>
    <mergeCell ref="L4:L5"/>
    <mergeCell ref="M4:N4"/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274E-8E76-412B-AA66-2BC55F37E20A}">
  <dimension ref="A1:N39"/>
  <sheetViews>
    <sheetView view="pageBreakPreview" topLeftCell="B1" zoomScale="60" zoomScaleNormal="110" workbookViewId="0">
      <selection activeCell="M5" sqref="M5:N5"/>
    </sheetView>
  </sheetViews>
  <sheetFormatPr defaultRowHeight="15" x14ac:dyDescent="0.25"/>
  <cols>
    <col min="4" max="4" width="32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4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4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4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2917247294</v>
      </c>
      <c r="F7" s="13">
        <f t="shared" ref="F7:G7" si="0">SUM(F8:F39)</f>
        <v>499859926</v>
      </c>
      <c r="G7" s="13">
        <f t="shared" si="0"/>
        <v>385875404.76999998</v>
      </c>
      <c r="H7" s="14">
        <f>G7/E7</f>
        <v>0.13227380673679698</v>
      </c>
      <c r="I7" s="14">
        <f>G7/F7</f>
        <v>0.77196707457200719</v>
      </c>
      <c r="J7" s="13">
        <f>SUM(J8:J39)</f>
        <v>533599970</v>
      </c>
      <c r="K7" s="13">
        <f t="shared" ref="K7:L7" si="1">SUM(K8:K39)</f>
        <v>52603000</v>
      </c>
      <c r="L7" s="13">
        <f t="shared" si="1"/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139953330</v>
      </c>
      <c r="F8" s="15">
        <v>29890760</v>
      </c>
      <c r="G8" s="15">
        <v>24346777.140000001</v>
      </c>
      <c r="H8" s="16">
        <f t="shared" ref="H8:H37" si="2">G8/E8</f>
        <v>0.17396354298965233</v>
      </c>
      <c r="I8" s="16">
        <f t="shared" ref="I8:I37" si="3">G8/F8</f>
        <v>0.81452519574611015</v>
      </c>
      <c r="J8" s="15"/>
      <c r="K8" s="15"/>
      <c r="L8" s="15"/>
      <c r="M8" s="16"/>
      <c r="N8" s="16"/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765333253</v>
      </c>
      <c r="F9" s="15">
        <v>127555540</v>
      </c>
      <c r="G9" s="15">
        <v>101113316.47</v>
      </c>
      <c r="H9" s="16">
        <f t="shared" si="2"/>
        <v>0.13211671657235571</v>
      </c>
      <c r="I9" s="16">
        <f t="shared" si="3"/>
        <v>0.7927003128989929</v>
      </c>
      <c r="J9" s="15">
        <v>38487470</v>
      </c>
      <c r="K9" s="15">
        <v>0</v>
      </c>
      <c r="L9" s="15">
        <v>0</v>
      </c>
      <c r="M9" s="16">
        <f t="shared" ref="M9:M39" si="4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779241041</v>
      </c>
      <c r="F10" s="15">
        <v>152737423</v>
      </c>
      <c r="G10" s="15">
        <v>96659643.239999995</v>
      </c>
      <c r="H10" s="16">
        <f t="shared" si="2"/>
        <v>0.12404331670718559</v>
      </c>
      <c r="I10" s="16">
        <f t="shared" si="3"/>
        <v>0.6328484620301601</v>
      </c>
      <c r="J10" s="15">
        <v>91770000</v>
      </c>
      <c r="K10" s="15">
        <v>0</v>
      </c>
      <c r="L10" s="15">
        <v>0</v>
      </c>
      <c r="M10" s="16">
        <f t="shared" si="4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42537094</v>
      </c>
      <c r="F11" s="15">
        <v>9242619</v>
      </c>
      <c r="G11" s="15">
        <v>3787682.11</v>
      </c>
      <c r="H11" s="16">
        <f t="shared" si="2"/>
        <v>8.9044214209837644E-2</v>
      </c>
      <c r="I11" s="16">
        <f t="shared" si="3"/>
        <v>0.40980615018318939</v>
      </c>
      <c r="J11" s="15">
        <v>6000000</v>
      </c>
      <c r="K11" s="15">
        <v>0</v>
      </c>
      <c r="L11" s="15">
        <v>0</v>
      </c>
      <c r="M11" s="16">
        <v>0</v>
      </c>
      <c r="N11" s="16">
        <v>0</v>
      </c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2008100</v>
      </c>
      <c r="G12" s="15">
        <v>467282.12</v>
      </c>
      <c r="H12" s="16">
        <f t="shared" si="2"/>
        <v>4.1392085119485354E-2</v>
      </c>
      <c r="I12" s="16">
        <f t="shared" si="3"/>
        <v>0.23269863054628753</v>
      </c>
      <c r="J12" s="15">
        <v>3000000</v>
      </c>
      <c r="K12" s="15">
        <v>0</v>
      </c>
      <c r="L12" s="15">
        <v>0</v>
      </c>
      <c r="M12" s="16">
        <v>0</v>
      </c>
      <c r="N12" s="16">
        <v>0</v>
      </c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688529000</v>
      </c>
      <c r="F13" s="15">
        <v>99297858</v>
      </c>
      <c r="G13" s="15">
        <v>96974861.420000002</v>
      </c>
      <c r="H13" s="16">
        <f t="shared" si="2"/>
        <v>0.14084353951685405</v>
      </c>
      <c r="I13" s="16">
        <f t="shared" si="3"/>
        <v>0.97660577351024025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5400217</v>
      </c>
      <c r="G14" s="15">
        <v>5400217</v>
      </c>
      <c r="H14" s="16">
        <f t="shared" si="2"/>
        <v>0.14333079417994193</v>
      </c>
      <c r="I14" s="16">
        <f t="shared" si="3"/>
        <v>1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1895903</v>
      </c>
      <c r="G15" s="15">
        <v>1693636.37</v>
      </c>
      <c r="H15" s="16">
        <f t="shared" si="2"/>
        <v>0.12803903761103763</v>
      </c>
      <c r="I15" s="16">
        <f t="shared" si="3"/>
        <v>0.89331382987420771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78332486</v>
      </c>
      <c r="F16" s="15">
        <v>13982343</v>
      </c>
      <c r="G16" s="15">
        <v>8999273.2100000009</v>
      </c>
      <c r="H16" s="16">
        <f t="shared" si="2"/>
        <v>0.11488558157084407</v>
      </c>
      <c r="I16" s="16">
        <f t="shared" si="3"/>
        <v>0.64361696820053693</v>
      </c>
      <c r="J16" s="15">
        <v>9075000</v>
      </c>
      <c r="K16" s="15">
        <v>0</v>
      </c>
      <c r="L16" s="15">
        <v>0</v>
      </c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126429066</v>
      </c>
      <c r="F17" s="15">
        <v>20190636</v>
      </c>
      <c r="G17" s="15">
        <v>17978690.02</v>
      </c>
      <c r="H17" s="16">
        <f t="shared" si="2"/>
        <v>0.14220377155993544</v>
      </c>
      <c r="I17" s="16">
        <f t="shared" si="3"/>
        <v>0.890446938868097</v>
      </c>
      <c r="J17" s="15">
        <v>6530000</v>
      </c>
      <c r="K17" s="15">
        <v>0</v>
      </c>
      <c r="L17" s="15">
        <v>0</v>
      </c>
      <c r="M17" s="16"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8509483</v>
      </c>
      <c r="G18" s="15">
        <v>6719290.6299999999</v>
      </c>
      <c r="H18" s="16">
        <f t="shared" si="2"/>
        <v>0.12267987777530222</v>
      </c>
      <c r="I18" s="16">
        <f t="shared" si="3"/>
        <v>0.78962383848701501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/>
      <c r="G19" s="15"/>
      <c r="H19" s="16">
        <f t="shared" si="2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1368122</v>
      </c>
      <c r="G20" s="15">
        <v>486997</v>
      </c>
      <c r="H20" s="16">
        <f t="shared" si="2"/>
        <v>6.6256166146999251E-2</v>
      </c>
      <c r="I20" s="16">
        <f t="shared" si="3"/>
        <v>0.35596021407447581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1056979</v>
      </c>
      <c r="G21" s="15">
        <v>969681.95</v>
      </c>
      <c r="H21" s="16">
        <f t="shared" si="2"/>
        <v>0.13149299604035583</v>
      </c>
      <c r="I21" s="16">
        <f t="shared" si="3"/>
        <v>0.91740890784017459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18</v>
      </c>
      <c r="E22" s="15">
        <v>30328943</v>
      </c>
      <c r="F22" s="15">
        <v>4894437</v>
      </c>
      <c r="G22" s="15">
        <v>3770585.45</v>
      </c>
      <c r="H22" s="16">
        <f t="shared" si="2"/>
        <v>0.12432300888296702</v>
      </c>
      <c r="I22" s="16">
        <f t="shared" si="3"/>
        <v>0.77038185392926706</v>
      </c>
      <c r="J22" s="15">
        <v>10500000</v>
      </c>
      <c r="K22" s="15">
        <v>0</v>
      </c>
      <c r="L22" s="15">
        <v>0</v>
      </c>
      <c r="M22" s="16">
        <v>0</v>
      </c>
      <c r="N22" s="16">
        <v>0</v>
      </c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19</v>
      </c>
      <c r="E23" s="15">
        <v>243652</v>
      </c>
      <c r="F23" s="15"/>
      <c r="G23" s="15"/>
      <c r="H23" s="16">
        <f t="shared" si="2"/>
        <v>0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20</v>
      </c>
      <c r="E24" s="15">
        <v>9301013</v>
      </c>
      <c r="F24" s="15">
        <v>1626705</v>
      </c>
      <c r="G24" s="15">
        <v>1452769.07</v>
      </c>
      <c r="H24" s="16">
        <f t="shared" si="2"/>
        <v>0.15619471448970129</v>
      </c>
      <c r="I24" s="16">
        <f t="shared" si="3"/>
        <v>0.89307469393651584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21</v>
      </c>
      <c r="E25" s="15">
        <v>450000</v>
      </c>
      <c r="F25" s="15"/>
      <c r="G25" s="15"/>
      <c r="H25" s="16">
        <f t="shared" si="2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22</v>
      </c>
      <c r="E26" s="15">
        <v>23525130</v>
      </c>
      <c r="F26" s="15">
        <v>3774091</v>
      </c>
      <c r="G26" s="15">
        <v>2791642.38</v>
      </c>
      <c r="H26" s="16">
        <f t="shared" si="2"/>
        <v>0.11866639546731517</v>
      </c>
      <c r="I26" s="16">
        <f t="shared" si="3"/>
        <v>0.73968602770839387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23</v>
      </c>
      <c r="E27" s="15">
        <v>64000</v>
      </c>
      <c r="F27" s="15">
        <v>11280</v>
      </c>
      <c r="G27" s="15">
        <v>7686</v>
      </c>
      <c r="H27" s="16">
        <f t="shared" si="2"/>
        <v>0.12009375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24</v>
      </c>
      <c r="E28" s="15">
        <v>60000</v>
      </c>
      <c r="F28" s="15"/>
      <c r="G28" s="15"/>
      <c r="H28" s="16">
        <f t="shared" si="2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25</v>
      </c>
      <c r="E29" s="15">
        <v>6428203</v>
      </c>
      <c r="F29" s="15">
        <v>1121936</v>
      </c>
      <c r="G29" s="15">
        <v>820427.62</v>
      </c>
      <c r="H29" s="16">
        <f t="shared" si="2"/>
        <v>0.12762938880430502</v>
      </c>
      <c r="I29" s="16">
        <f t="shared" si="3"/>
        <v>0.73126062449194962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26</v>
      </c>
      <c r="E30" s="15">
        <v>90000</v>
      </c>
      <c r="F30" s="15">
        <v>15000</v>
      </c>
      <c r="G30" s="15">
        <v>15000</v>
      </c>
      <c r="H30" s="16">
        <f t="shared" si="2"/>
        <v>0.16666666666666666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4314030</v>
      </c>
      <c r="B31" s="6">
        <v>4030</v>
      </c>
      <c r="C31" s="5">
        <v>824</v>
      </c>
      <c r="D31" s="11" t="s">
        <v>27</v>
      </c>
      <c r="E31" s="15">
        <v>33618143</v>
      </c>
      <c r="F31" s="15">
        <v>5335074</v>
      </c>
      <c r="G31" s="15">
        <v>4209854.16</v>
      </c>
      <c r="H31" s="16">
        <f t="shared" si="2"/>
        <v>0.12522566044174421</v>
      </c>
      <c r="I31" s="16">
        <f t="shared" si="3"/>
        <v>0.78909011571348409</v>
      </c>
      <c r="J31" s="15">
        <v>1800000</v>
      </c>
      <c r="K31" s="15">
        <v>0</v>
      </c>
      <c r="L31" s="15">
        <v>0</v>
      </c>
      <c r="M31" s="16">
        <v>0</v>
      </c>
      <c r="N31" s="16">
        <v>0</v>
      </c>
    </row>
    <row r="32" spans="1:14" ht="33.75" x14ac:dyDescent="0.25">
      <c r="A32" s="10">
        <v>4314060</v>
      </c>
      <c r="B32" s="6">
        <v>4060</v>
      </c>
      <c r="C32" s="5">
        <v>828</v>
      </c>
      <c r="D32" s="11" t="s">
        <v>28</v>
      </c>
      <c r="E32" s="15">
        <v>8478278</v>
      </c>
      <c r="F32" s="15">
        <v>1529734</v>
      </c>
      <c r="G32" s="15">
        <v>886985.22</v>
      </c>
      <c r="H32" s="16">
        <f t="shared" si="2"/>
        <v>0.10461855815532352</v>
      </c>
      <c r="I32" s="16">
        <f t="shared" si="3"/>
        <v>0.57982970895593611</v>
      </c>
      <c r="J32" s="15"/>
      <c r="K32" s="15"/>
      <c r="L32" s="15"/>
      <c r="M32" s="16"/>
      <c r="N32" s="16"/>
    </row>
    <row r="33" spans="1:14" ht="22.5" x14ac:dyDescent="0.25">
      <c r="A33" s="10">
        <v>4314081</v>
      </c>
      <c r="B33" s="6">
        <v>4081</v>
      </c>
      <c r="C33" s="5">
        <v>829</v>
      </c>
      <c r="D33" s="11" t="s">
        <v>29</v>
      </c>
      <c r="E33" s="15">
        <v>3620084</v>
      </c>
      <c r="F33" s="15">
        <v>535172</v>
      </c>
      <c r="G33" s="15">
        <v>500198.01</v>
      </c>
      <c r="H33" s="16">
        <f t="shared" si="2"/>
        <v>0.13817303963112459</v>
      </c>
      <c r="I33" s="16">
        <f t="shared" si="3"/>
        <v>0.93464906609463871</v>
      </c>
      <c r="J33" s="15"/>
      <c r="K33" s="15"/>
      <c r="L33" s="15"/>
      <c r="M33" s="16"/>
      <c r="N33" s="16"/>
    </row>
    <row r="34" spans="1:14" ht="22.5" x14ac:dyDescent="0.25">
      <c r="A34" s="10">
        <v>4314082</v>
      </c>
      <c r="B34" s="6">
        <v>4082</v>
      </c>
      <c r="C34" s="5">
        <v>829</v>
      </c>
      <c r="D34" s="11" t="s">
        <v>30</v>
      </c>
      <c r="E34" s="15">
        <v>366900</v>
      </c>
      <c r="F34" s="15"/>
      <c r="G34" s="15"/>
      <c r="H34" s="16">
        <f t="shared" si="2"/>
        <v>0</v>
      </c>
      <c r="I34" s="16">
        <v>0</v>
      </c>
      <c r="J34" s="15"/>
      <c r="K34" s="15"/>
      <c r="L34" s="15"/>
      <c r="M34" s="16"/>
      <c r="N34" s="16"/>
    </row>
    <row r="35" spans="1:14" ht="33.75" x14ac:dyDescent="0.25">
      <c r="A35" s="10">
        <v>4315031</v>
      </c>
      <c r="B35" s="6">
        <v>5031</v>
      </c>
      <c r="C35" s="5">
        <v>810</v>
      </c>
      <c r="D35" s="11" t="s">
        <v>31</v>
      </c>
      <c r="E35" s="15">
        <v>45505480</v>
      </c>
      <c r="F35" s="15">
        <v>7372317</v>
      </c>
      <c r="G35" s="15">
        <v>5805628.1799999997</v>
      </c>
      <c r="H35" s="16">
        <f t="shared" si="2"/>
        <v>0.12758085795381127</v>
      </c>
      <c r="I35" s="16">
        <f t="shared" si="3"/>
        <v>0.78749030732129388</v>
      </c>
      <c r="J35" s="15"/>
      <c r="K35" s="15"/>
      <c r="L35" s="15"/>
      <c r="M35" s="16"/>
      <c r="N35" s="16"/>
    </row>
    <row r="36" spans="1:14" ht="56.25" x14ac:dyDescent="0.25">
      <c r="A36" s="10">
        <v>4315061</v>
      </c>
      <c r="B36" s="6">
        <v>5061</v>
      </c>
      <c r="C36" s="5">
        <v>810</v>
      </c>
      <c r="D36" s="11" t="s">
        <v>32</v>
      </c>
      <c r="E36" s="15">
        <v>120000</v>
      </c>
      <c r="F36" s="15">
        <v>20000</v>
      </c>
      <c r="G36" s="15">
        <v>17280</v>
      </c>
      <c r="H36" s="16">
        <f t="shared" si="2"/>
        <v>0.14399999999999999</v>
      </c>
      <c r="I36" s="16">
        <v>0</v>
      </c>
      <c r="J36" s="15"/>
      <c r="K36" s="15"/>
      <c r="L36" s="15"/>
      <c r="M36" s="16"/>
      <c r="N36" s="16"/>
    </row>
    <row r="37" spans="1:14" ht="22.5" x14ac:dyDescent="0.25">
      <c r="A37" s="10">
        <v>4316011</v>
      </c>
      <c r="B37" s="6">
        <v>6011</v>
      </c>
      <c r="C37" s="18">
        <v>610</v>
      </c>
      <c r="D37" s="11" t="s">
        <v>33</v>
      </c>
      <c r="E37" s="15">
        <v>2929181</v>
      </c>
      <c r="F37" s="15">
        <v>488197</v>
      </c>
      <c r="G37" s="15"/>
      <c r="H37" s="16">
        <f t="shared" si="2"/>
        <v>0</v>
      </c>
      <c r="I37" s="16">
        <f t="shared" si="3"/>
        <v>0</v>
      </c>
      <c r="J37" s="15">
        <v>76439000</v>
      </c>
      <c r="K37" s="15">
        <v>4315000</v>
      </c>
      <c r="L37" s="15">
        <v>0</v>
      </c>
      <c r="M37" s="16">
        <f t="shared" si="4"/>
        <v>0</v>
      </c>
      <c r="N37" s="16">
        <v>0</v>
      </c>
    </row>
    <row r="38" spans="1:14" ht="36.75" customHeight="1" x14ac:dyDescent="0.25">
      <c r="A38" s="22">
        <v>4316016</v>
      </c>
      <c r="B38" s="22">
        <v>6016</v>
      </c>
      <c r="C38" s="19">
        <v>620</v>
      </c>
      <c r="D38" s="11" t="s">
        <v>43</v>
      </c>
      <c r="E38" s="21"/>
      <c r="F38" s="20"/>
      <c r="G38" s="20"/>
      <c r="H38" s="20"/>
      <c r="I38" s="20"/>
      <c r="J38" s="17">
        <v>281000</v>
      </c>
      <c r="K38" s="15">
        <v>0</v>
      </c>
      <c r="L38" s="15">
        <v>0</v>
      </c>
      <c r="M38" s="16">
        <f t="shared" si="4"/>
        <v>0</v>
      </c>
      <c r="N38" s="16">
        <v>0</v>
      </c>
    </row>
    <row r="39" spans="1:14" ht="24.75" customHeight="1" x14ac:dyDescent="0.25">
      <c r="A39" s="22">
        <v>4317321</v>
      </c>
      <c r="B39" s="22">
        <v>7321</v>
      </c>
      <c r="C39" s="19">
        <v>443</v>
      </c>
      <c r="D39" s="11" t="s">
        <v>41</v>
      </c>
      <c r="E39" s="21"/>
      <c r="F39" s="20"/>
      <c r="G39" s="20"/>
      <c r="H39" s="20"/>
      <c r="I39" s="20"/>
      <c r="J39" s="17">
        <v>289717500</v>
      </c>
      <c r="K39" s="17">
        <v>48288000</v>
      </c>
      <c r="L39" s="15">
        <v>0</v>
      </c>
      <c r="M39" s="16">
        <f t="shared" si="4"/>
        <v>0</v>
      </c>
      <c r="N39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1811023622047245" right="0.11811023622047245" top="0.15748031496062992" bottom="0.15748031496062992" header="0.31496062992125984" footer="0.31496062992125984"/>
  <pageSetup paperSize="9" scale="74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view="pageBreakPreview" topLeftCell="C1" zoomScale="60" zoomScaleNormal="110" workbookViewId="0">
      <selection activeCell="M5" sqref="M5:N5"/>
    </sheetView>
  </sheetViews>
  <sheetFormatPr defaultRowHeight="15" x14ac:dyDescent="0.25"/>
  <cols>
    <col min="4" max="4" width="32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4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4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4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2917247294</v>
      </c>
      <c r="F7" s="13">
        <f t="shared" ref="F7:G7" si="0">SUM(F8:F39)</f>
        <v>241197185</v>
      </c>
      <c r="G7" s="13">
        <f t="shared" si="0"/>
        <v>164019457.16999999</v>
      </c>
      <c r="H7" s="14">
        <f>G7/E7</f>
        <v>5.6224049811390446E-2</v>
      </c>
      <c r="I7" s="14">
        <f>G7/F7</f>
        <v>0.6800222696214302</v>
      </c>
      <c r="J7" s="13">
        <f>SUM(J8:J39)</f>
        <v>533599970</v>
      </c>
      <c r="K7" s="13">
        <f t="shared" ref="K7:L7" si="1">SUM(K8:K39)</f>
        <v>24144000</v>
      </c>
      <c r="L7" s="13">
        <f t="shared" si="1"/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139953330</v>
      </c>
      <c r="F8" s="15">
        <v>18453272</v>
      </c>
      <c r="G8" s="15">
        <v>15367514.800000001</v>
      </c>
      <c r="H8" s="16">
        <f t="shared" ref="H8:H37" si="2">G8/E8</f>
        <v>0.1098045669938686</v>
      </c>
      <c r="I8" s="16">
        <f t="shared" ref="I8:I37" si="3">G8/F8</f>
        <v>0.83277994276570577</v>
      </c>
      <c r="J8" s="15"/>
      <c r="K8" s="15"/>
      <c r="L8" s="15"/>
      <c r="M8" s="16"/>
      <c r="N8" s="16"/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765333253</v>
      </c>
      <c r="F9" s="15">
        <v>63777770</v>
      </c>
      <c r="G9" s="15">
        <v>39741289.009999998</v>
      </c>
      <c r="H9" s="16">
        <f t="shared" si="2"/>
        <v>5.1926776805031882E-2</v>
      </c>
      <c r="I9" s="16">
        <f t="shared" si="3"/>
        <v>0.62312133224476174</v>
      </c>
      <c r="J9" s="15">
        <v>38487470</v>
      </c>
      <c r="K9" s="15">
        <v>0</v>
      </c>
      <c r="L9" s="15">
        <v>0</v>
      </c>
      <c r="M9" s="16">
        <f t="shared" ref="M9:M37" si="4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779241041</v>
      </c>
      <c r="F10" s="15">
        <v>63700371</v>
      </c>
      <c r="G10" s="15">
        <v>29780891.329999998</v>
      </c>
      <c r="H10" s="16">
        <f t="shared" si="2"/>
        <v>3.8217816776927177E-2</v>
      </c>
      <c r="I10" s="16">
        <f t="shared" si="3"/>
        <v>0.4675151943777533</v>
      </c>
      <c r="J10" s="15">
        <v>91770000</v>
      </c>
      <c r="K10" s="15">
        <v>0</v>
      </c>
      <c r="L10" s="15">
        <v>0</v>
      </c>
      <c r="M10" s="16">
        <f t="shared" si="4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42537094</v>
      </c>
      <c r="F11" s="15">
        <v>3849769</v>
      </c>
      <c r="G11" s="15">
        <v>1080839.27</v>
      </c>
      <c r="H11" s="16">
        <f t="shared" si="2"/>
        <v>2.540933496773428E-2</v>
      </c>
      <c r="I11" s="16">
        <f t="shared" si="3"/>
        <v>0.28075431798635192</v>
      </c>
      <c r="J11" s="15">
        <v>6000000</v>
      </c>
      <c r="K11" s="15">
        <v>0</v>
      </c>
      <c r="L11" s="15">
        <v>0</v>
      </c>
      <c r="M11" s="16">
        <v>0</v>
      </c>
      <c r="N11" s="16">
        <v>0</v>
      </c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940500</v>
      </c>
      <c r="G12" s="15">
        <v>271561.21999999997</v>
      </c>
      <c r="H12" s="16">
        <f t="shared" si="2"/>
        <v>2.4055029397211446E-2</v>
      </c>
      <c r="I12" s="16">
        <f t="shared" si="3"/>
        <v>0.28874132908027644</v>
      </c>
      <c r="J12" s="15">
        <v>3000000</v>
      </c>
      <c r="K12" s="15">
        <v>0</v>
      </c>
      <c r="L12" s="15">
        <v>0</v>
      </c>
      <c r="M12" s="16">
        <v>0</v>
      </c>
      <c r="N12" s="16">
        <v>0</v>
      </c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688529000</v>
      </c>
      <c r="F13" s="15">
        <v>52174198</v>
      </c>
      <c r="G13" s="15">
        <v>52174198</v>
      </c>
      <c r="H13" s="16">
        <f t="shared" si="2"/>
        <v>7.5776326051626E-2</v>
      </c>
      <c r="I13" s="16">
        <f t="shared" si="3"/>
        <v>1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2967779</v>
      </c>
      <c r="G14" s="15">
        <v>2967779</v>
      </c>
      <c r="H14" s="16">
        <f t="shared" si="2"/>
        <v>7.8769819994373172E-2</v>
      </c>
      <c r="I14" s="16">
        <f t="shared" si="3"/>
        <v>1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1041925</v>
      </c>
      <c r="G15" s="15">
        <v>1041925</v>
      </c>
      <c r="H15" s="16">
        <f t="shared" si="2"/>
        <v>7.876960876960877E-2</v>
      </c>
      <c r="I15" s="16">
        <f t="shared" si="3"/>
        <v>1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78332486</v>
      </c>
      <c r="F16" s="15">
        <v>6298776</v>
      </c>
      <c r="G16" s="15">
        <v>3897246.47</v>
      </c>
      <c r="H16" s="16">
        <f t="shared" si="2"/>
        <v>4.9752620770902131E-2</v>
      </c>
      <c r="I16" s="16">
        <f t="shared" si="3"/>
        <v>0.61873076134156857</v>
      </c>
      <c r="J16" s="15">
        <v>9075000</v>
      </c>
      <c r="K16" s="15">
        <v>0</v>
      </c>
      <c r="L16" s="15">
        <v>0</v>
      </c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126429066</v>
      </c>
      <c r="F17" s="15">
        <v>9272535</v>
      </c>
      <c r="G17" s="15">
        <v>7802115.46</v>
      </c>
      <c r="H17" s="16">
        <f t="shared" si="2"/>
        <v>6.1711406299560893E-2</v>
      </c>
      <c r="I17" s="16">
        <f t="shared" si="3"/>
        <v>0.8414220555651718</v>
      </c>
      <c r="J17" s="15">
        <v>6530000</v>
      </c>
      <c r="K17" s="15">
        <v>0</v>
      </c>
      <c r="L17" s="15">
        <v>0</v>
      </c>
      <c r="M17" s="16"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4206243</v>
      </c>
      <c r="G18" s="15">
        <v>3149762.21</v>
      </c>
      <c r="H18" s="16">
        <f t="shared" si="2"/>
        <v>5.7507922223043621E-2</v>
      </c>
      <c r="I18" s="16">
        <f t="shared" si="3"/>
        <v>0.7488303005794007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/>
      <c r="G19" s="15"/>
      <c r="H19" s="16">
        <f t="shared" si="2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535920</v>
      </c>
      <c r="G20" s="15">
        <v>180155.17</v>
      </c>
      <c r="H20" s="16">
        <f t="shared" si="2"/>
        <v>2.4510193852859252E-2</v>
      </c>
      <c r="I20" s="16">
        <f t="shared" si="3"/>
        <v>0.33616056500970298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580880</v>
      </c>
      <c r="G21" s="15">
        <v>453744.07</v>
      </c>
      <c r="H21" s="16">
        <f t="shared" si="2"/>
        <v>6.1529625461054463E-2</v>
      </c>
      <c r="I21" s="16">
        <f t="shared" si="3"/>
        <v>0.78113219597851535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18</v>
      </c>
      <c r="E22" s="15">
        <v>30328943</v>
      </c>
      <c r="F22" s="15">
        <v>2440337</v>
      </c>
      <c r="G22" s="15">
        <v>1527652.69</v>
      </c>
      <c r="H22" s="16">
        <f t="shared" si="2"/>
        <v>5.0369466881849456E-2</v>
      </c>
      <c r="I22" s="16">
        <f t="shared" si="3"/>
        <v>0.62600070809892239</v>
      </c>
      <c r="J22" s="15">
        <v>10500000</v>
      </c>
      <c r="K22" s="15">
        <v>0</v>
      </c>
      <c r="L22" s="15">
        <v>0</v>
      </c>
      <c r="M22" s="16">
        <v>0</v>
      </c>
      <c r="N22" s="16">
        <v>0</v>
      </c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19</v>
      </c>
      <c r="E23" s="15">
        <v>243652</v>
      </c>
      <c r="F23" s="15"/>
      <c r="G23" s="15"/>
      <c r="H23" s="16">
        <f t="shared" si="2"/>
        <v>0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20</v>
      </c>
      <c r="E24" s="15">
        <v>9301013</v>
      </c>
      <c r="F24" s="15">
        <v>871908</v>
      </c>
      <c r="G24" s="15">
        <v>694758.63</v>
      </c>
      <c r="H24" s="16">
        <f t="shared" si="2"/>
        <v>7.4697092671518681E-2</v>
      </c>
      <c r="I24" s="16">
        <f t="shared" si="3"/>
        <v>0.79682561692288634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21</v>
      </c>
      <c r="E25" s="15">
        <v>450000</v>
      </c>
      <c r="F25" s="15"/>
      <c r="G25" s="15"/>
      <c r="H25" s="16">
        <f t="shared" si="2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22</v>
      </c>
      <c r="E26" s="15">
        <v>23525130</v>
      </c>
      <c r="F26" s="15">
        <v>1888958</v>
      </c>
      <c r="G26" s="15">
        <v>408342.9</v>
      </c>
      <c r="H26" s="16">
        <f t="shared" si="2"/>
        <v>1.7357731923266739E-2</v>
      </c>
      <c r="I26" s="16">
        <f t="shared" si="3"/>
        <v>0.21617362588262948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23</v>
      </c>
      <c r="E27" s="15">
        <v>64000</v>
      </c>
      <c r="F27" s="15"/>
      <c r="G27" s="15"/>
      <c r="H27" s="16">
        <f t="shared" si="2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24</v>
      </c>
      <c r="E28" s="15">
        <v>60000</v>
      </c>
      <c r="F28" s="15"/>
      <c r="G28" s="15"/>
      <c r="H28" s="16">
        <f t="shared" si="2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25</v>
      </c>
      <c r="E29" s="15">
        <v>6428203</v>
      </c>
      <c r="F29" s="15">
        <v>560946</v>
      </c>
      <c r="G29" s="15">
        <v>386317.59</v>
      </c>
      <c r="H29" s="16">
        <f t="shared" si="2"/>
        <v>6.009729157588832E-2</v>
      </c>
      <c r="I29" s="16">
        <f t="shared" si="3"/>
        <v>0.68868944604293469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26</v>
      </c>
      <c r="E30" s="15">
        <v>90000</v>
      </c>
      <c r="F30" s="15"/>
      <c r="G30" s="15"/>
      <c r="H30" s="16">
        <f t="shared" si="2"/>
        <v>0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4314030</v>
      </c>
      <c r="B31" s="6">
        <v>4030</v>
      </c>
      <c r="C31" s="5">
        <v>824</v>
      </c>
      <c r="D31" s="11" t="s">
        <v>27</v>
      </c>
      <c r="E31" s="15">
        <v>33618143</v>
      </c>
      <c r="F31" s="15">
        <v>2681008</v>
      </c>
      <c r="G31" s="15">
        <v>1896098.73</v>
      </c>
      <c r="H31" s="16">
        <f t="shared" si="2"/>
        <v>5.6401054930368996E-2</v>
      </c>
      <c r="I31" s="16">
        <f t="shared" si="3"/>
        <v>0.70723352186938648</v>
      </c>
      <c r="J31" s="15">
        <v>1800000</v>
      </c>
      <c r="K31" s="15">
        <v>0</v>
      </c>
      <c r="L31" s="15">
        <v>0</v>
      </c>
      <c r="M31" s="16">
        <v>0</v>
      </c>
      <c r="N31" s="16">
        <v>0</v>
      </c>
    </row>
    <row r="32" spans="1:14" ht="33.75" x14ac:dyDescent="0.25">
      <c r="A32" s="10">
        <v>4314060</v>
      </c>
      <c r="B32" s="6">
        <v>4060</v>
      </c>
      <c r="C32" s="5">
        <v>828</v>
      </c>
      <c r="D32" s="11" t="s">
        <v>28</v>
      </c>
      <c r="E32" s="15">
        <v>8478278</v>
      </c>
      <c r="F32" s="15">
        <v>744292</v>
      </c>
      <c r="G32" s="15">
        <v>353154.46</v>
      </c>
      <c r="H32" s="16">
        <f t="shared" si="2"/>
        <v>4.1654031632366861E-2</v>
      </c>
      <c r="I32" s="16">
        <f t="shared" si="3"/>
        <v>0.47448375100095125</v>
      </c>
      <c r="J32" s="15"/>
      <c r="K32" s="15"/>
      <c r="L32" s="15"/>
      <c r="M32" s="16"/>
      <c r="N32" s="16"/>
    </row>
    <row r="33" spans="1:14" ht="22.5" x14ac:dyDescent="0.25">
      <c r="A33" s="10">
        <v>4314081</v>
      </c>
      <c r="B33" s="6">
        <v>4081</v>
      </c>
      <c r="C33" s="5">
        <v>829</v>
      </c>
      <c r="D33" s="11" t="s">
        <v>29</v>
      </c>
      <c r="E33" s="15">
        <v>3620084</v>
      </c>
      <c r="F33" s="15">
        <v>267842</v>
      </c>
      <c r="G33" s="15">
        <v>236520.82</v>
      </c>
      <c r="H33" s="16">
        <f t="shared" si="2"/>
        <v>6.5335727016279183E-2</v>
      </c>
      <c r="I33" s="16">
        <f t="shared" si="3"/>
        <v>0.88306098371427932</v>
      </c>
      <c r="J33" s="15"/>
      <c r="K33" s="15"/>
      <c r="L33" s="15"/>
      <c r="M33" s="16"/>
      <c r="N33" s="16"/>
    </row>
    <row r="34" spans="1:14" ht="22.5" x14ac:dyDescent="0.25">
      <c r="A34" s="10">
        <v>4314082</v>
      </c>
      <c r="B34" s="6">
        <v>4082</v>
      </c>
      <c r="C34" s="5">
        <v>829</v>
      </c>
      <c r="D34" s="11" t="s">
        <v>30</v>
      </c>
      <c r="E34" s="15">
        <v>366900</v>
      </c>
      <c r="F34" s="15"/>
      <c r="G34" s="15"/>
      <c r="H34" s="16">
        <f t="shared" si="2"/>
        <v>0</v>
      </c>
      <c r="I34" s="16">
        <v>0</v>
      </c>
      <c r="J34" s="15"/>
      <c r="K34" s="15"/>
      <c r="L34" s="15"/>
      <c r="M34" s="16"/>
      <c r="N34" s="16"/>
    </row>
    <row r="35" spans="1:14" ht="33.75" x14ac:dyDescent="0.25">
      <c r="A35" s="10">
        <v>4315031</v>
      </c>
      <c r="B35" s="6">
        <v>5031</v>
      </c>
      <c r="C35" s="5">
        <v>810</v>
      </c>
      <c r="D35" s="11" t="s">
        <v>31</v>
      </c>
      <c r="E35" s="15">
        <v>45505480</v>
      </c>
      <c r="F35" s="15">
        <v>3687858</v>
      </c>
      <c r="G35" s="15">
        <v>607590.34</v>
      </c>
      <c r="H35" s="16">
        <f t="shared" si="2"/>
        <v>1.335202573404346E-2</v>
      </c>
      <c r="I35" s="16">
        <f t="shared" si="3"/>
        <v>0.16475426656883208</v>
      </c>
      <c r="J35" s="15"/>
      <c r="K35" s="15"/>
      <c r="L35" s="15"/>
      <c r="M35" s="16"/>
      <c r="N35" s="16"/>
    </row>
    <row r="36" spans="1:14" ht="56.25" x14ac:dyDescent="0.25">
      <c r="A36" s="10">
        <v>4315061</v>
      </c>
      <c r="B36" s="6">
        <v>5061</v>
      </c>
      <c r="C36" s="5">
        <v>810</v>
      </c>
      <c r="D36" s="11" t="s">
        <v>32</v>
      </c>
      <c r="E36" s="15">
        <v>120000</v>
      </c>
      <c r="F36" s="15">
        <v>10000</v>
      </c>
      <c r="G36" s="15"/>
      <c r="H36" s="16">
        <f t="shared" si="2"/>
        <v>0</v>
      </c>
      <c r="I36" s="16">
        <v>0</v>
      </c>
      <c r="J36" s="15"/>
      <c r="K36" s="15"/>
      <c r="L36" s="15"/>
      <c r="M36" s="16"/>
      <c r="N36" s="16"/>
    </row>
    <row r="37" spans="1:14" ht="22.5" x14ac:dyDescent="0.25">
      <c r="A37" s="10">
        <v>4316011</v>
      </c>
      <c r="B37" s="6">
        <v>6011</v>
      </c>
      <c r="C37" s="18">
        <v>610</v>
      </c>
      <c r="D37" s="11" t="s">
        <v>33</v>
      </c>
      <c r="E37" s="15">
        <v>2929181</v>
      </c>
      <c r="F37" s="15">
        <v>244098</v>
      </c>
      <c r="G37" s="15"/>
      <c r="H37" s="16">
        <f t="shared" si="2"/>
        <v>0</v>
      </c>
      <c r="I37" s="16">
        <f t="shared" si="3"/>
        <v>0</v>
      </c>
      <c r="J37" s="15">
        <v>76439000</v>
      </c>
      <c r="K37" s="15">
        <v>0</v>
      </c>
      <c r="L37" s="15">
        <v>0</v>
      </c>
      <c r="M37" s="16">
        <f t="shared" si="4"/>
        <v>0</v>
      </c>
      <c r="N37" s="16">
        <v>0</v>
      </c>
    </row>
    <row r="38" spans="1:14" ht="36.75" customHeight="1" x14ac:dyDescent="0.25">
      <c r="A38" s="22">
        <v>4316016</v>
      </c>
      <c r="B38" s="22">
        <v>6016</v>
      </c>
      <c r="C38" s="19">
        <v>620</v>
      </c>
      <c r="D38" s="11" t="s">
        <v>43</v>
      </c>
      <c r="E38" s="21"/>
      <c r="F38" s="20"/>
      <c r="G38" s="20"/>
      <c r="H38" s="20"/>
      <c r="I38" s="20"/>
      <c r="J38" s="17">
        <v>281000</v>
      </c>
      <c r="K38" s="15">
        <v>0</v>
      </c>
      <c r="L38" s="15">
        <v>0</v>
      </c>
      <c r="M38" s="16">
        <f t="shared" ref="M38" si="5">L38/J38</f>
        <v>0</v>
      </c>
      <c r="N38" s="16">
        <v>0</v>
      </c>
    </row>
    <row r="39" spans="1:14" ht="24.75" customHeight="1" x14ac:dyDescent="0.25">
      <c r="A39" s="22">
        <v>4317321</v>
      </c>
      <c r="B39" s="22">
        <v>7321</v>
      </c>
      <c r="C39" s="19">
        <v>443</v>
      </c>
      <c r="D39" s="11" t="s">
        <v>41</v>
      </c>
      <c r="E39" s="21"/>
      <c r="F39" s="20"/>
      <c r="G39" s="20"/>
      <c r="H39" s="20"/>
      <c r="I39" s="20"/>
      <c r="J39" s="17">
        <v>289717500</v>
      </c>
      <c r="K39" s="17">
        <v>24144000</v>
      </c>
      <c r="L39" s="15">
        <v>0</v>
      </c>
      <c r="M39" s="16">
        <f t="shared" ref="M39" si="6">L39/J39</f>
        <v>0</v>
      </c>
      <c r="N39" s="16">
        <v>0</v>
      </c>
    </row>
  </sheetData>
  <mergeCells count="15">
    <mergeCell ref="A1:N1"/>
    <mergeCell ref="J3:N3"/>
    <mergeCell ref="E4:E5"/>
    <mergeCell ref="F4:F5"/>
    <mergeCell ref="G4:G5"/>
    <mergeCell ref="H4:I4"/>
    <mergeCell ref="J4:J5"/>
    <mergeCell ref="K4:K5"/>
    <mergeCell ref="L4:L5"/>
    <mergeCell ref="M4:N4"/>
    <mergeCell ref="A3:A5"/>
    <mergeCell ref="B3:B5"/>
    <mergeCell ref="C3:C5"/>
    <mergeCell ref="D3:D5"/>
    <mergeCell ref="E3:I3"/>
  </mergeCells>
  <pageMargins left="0.11811023622047245" right="0.11811023622047245" top="0.19685039370078741" bottom="0.15748031496062992" header="0.31496062992125984" footer="0.31496062992125984"/>
  <pageSetup paperSize="9" scale="74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6BFE-37F8-4660-94C0-AF9F400C18F3}">
  <dimension ref="A1:P53"/>
  <sheetViews>
    <sheetView view="pageBreakPreview" topLeftCell="A39" zoomScale="84" zoomScaleNormal="73" zoomScaleSheetLayoutView="84" workbookViewId="0">
      <selection activeCell="G53" sqref="G53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58" t="s">
        <v>65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SUM(E8:E53)</f>
        <v>2993672418</v>
      </c>
      <c r="F7" s="13">
        <f t="shared" ref="F7:G7" si="0">SUM(F8:F53)</f>
        <v>2481843299</v>
      </c>
      <c r="G7" s="13">
        <f t="shared" si="0"/>
        <v>2267680398.7099996</v>
      </c>
      <c r="H7" s="14">
        <f>G7/E7</f>
        <v>0.75749116205071687</v>
      </c>
      <c r="I7" s="14">
        <f>G7/F7</f>
        <v>0.91370812960822612</v>
      </c>
      <c r="J7" s="13">
        <f>SUM(J8:J53)</f>
        <v>743354571</v>
      </c>
      <c r="K7" s="13">
        <f t="shared" ref="K7" si="1">SUM(K8:K53)</f>
        <v>606566451</v>
      </c>
      <c r="L7" s="13">
        <f>SUM(L8:L53)</f>
        <v>292826478.58999997</v>
      </c>
      <c r="M7" s="14">
        <f>L7/J7</f>
        <v>0.39392571191978315</v>
      </c>
      <c r="N7" s="14">
        <f t="shared" ref="N7:N8" si="2">L7/K7</f>
        <v>0.48276075623246095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146188806</v>
      </c>
      <c r="G8" s="15">
        <v>133086811.19</v>
      </c>
      <c r="H8" s="16">
        <f t="shared" ref="H8:H47" si="3">G8/E8</f>
        <v>0.76283798090330446</v>
      </c>
      <c r="I8" s="16">
        <f t="shared" ref="I8:I47" si="4">G8/F8</f>
        <v>0.91037621026879445</v>
      </c>
      <c r="J8" s="15">
        <v>600000</v>
      </c>
      <c r="K8" s="15">
        <v>600000</v>
      </c>
      <c r="L8" s="15">
        <v>402792</v>
      </c>
      <c r="M8" s="16">
        <f t="shared" ref="M8" si="5">L8/J8</f>
        <v>0.67132000000000003</v>
      </c>
      <c r="N8" s="16">
        <f t="shared" si="2"/>
        <v>0.67132000000000003</v>
      </c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634951158</v>
      </c>
      <c r="G9" s="15">
        <v>586804642.75999999</v>
      </c>
      <c r="H9" s="16">
        <f t="shared" si="3"/>
        <v>0.77407185875672668</v>
      </c>
      <c r="I9" s="16">
        <f t="shared" si="4"/>
        <v>0.92417288379841023</v>
      </c>
      <c r="J9" s="15">
        <v>52367846</v>
      </c>
      <c r="K9" s="15">
        <v>42477833</v>
      </c>
      <c r="L9" s="15">
        <v>22815723.190000001</v>
      </c>
      <c r="M9" s="16">
        <f t="shared" ref="M9:M52" si="6">L9/J9</f>
        <v>0.43568191042266663</v>
      </c>
      <c r="N9" s="16">
        <f t="shared" ref="N9:N10" si="7">L9/K9</f>
        <v>0.53712069516352212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782161629</v>
      </c>
      <c r="F10" s="15">
        <v>658813754</v>
      </c>
      <c r="G10" s="15">
        <v>569259825.10000002</v>
      </c>
      <c r="H10" s="16">
        <f t="shared" si="3"/>
        <v>0.72780331327145686</v>
      </c>
      <c r="I10" s="16">
        <f t="shared" si="4"/>
        <v>0.86406791243159142</v>
      </c>
      <c r="J10" s="15">
        <v>115144535</v>
      </c>
      <c r="K10" s="15">
        <v>107136003</v>
      </c>
      <c r="L10" s="15">
        <v>44483157.549999997</v>
      </c>
      <c r="M10" s="16">
        <f t="shared" si="6"/>
        <v>0.38632452291374486</v>
      </c>
      <c r="N10" s="16">
        <f t="shared" si="7"/>
        <v>0.41520269848036051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34412409</v>
      </c>
      <c r="G11" s="15">
        <v>27523138.489999998</v>
      </c>
      <c r="H11" s="16">
        <f t="shared" si="3"/>
        <v>0.64742968649769517</v>
      </c>
      <c r="I11" s="16">
        <f t="shared" si="4"/>
        <v>0.79980272494145932</v>
      </c>
      <c r="J11" s="15">
        <v>6000000</v>
      </c>
      <c r="K11" s="15">
        <v>6000000</v>
      </c>
      <c r="L11" s="15">
        <v>922793.51</v>
      </c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19362778</v>
      </c>
      <c r="F12" s="15">
        <v>13940175</v>
      </c>
      <c r="G12" s="15">
        <v>10260941.800000001</v>
      </c>
      <c r="H12" s="16">
        <f t="shared" si="3"/>
        <v>0.52993128362056319</v>
      </c>
      <c r="I12" s="16">
        <f t="shared" si="4"/>
        <v>0.73606979826293439</v>
      </c>
      <c r="J12" s="15">
        <v>3000000</v>
      </c>
      <c r="K12" s="15">
        <v>3000000</v>
      </c>
      <c r="L12" s="15">
        <v>1045872.37</v>
      </c>
      <c r="M12" s="16">
        <f t="shared" ref="M12" si="8">L12/J12</f>
        <v>0.34862412333333331</v>
      </c>
      <c r="N12" s="16">
        <f t="shared" ref="N12" si="9">L12/K12</f>
        <v>0.34862412333333331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563076737</v>
      </c>
      <c r="G13" s="15">
        <v>563076737</v>
      </c>
      <c r="H13" s="16">
        <f t="shared" si="3"/>
        <v>0.81838135908659582</v>
      </c>
      <c r="I13" s="16">
        <f t="shared" si="4"/>
        <v>1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30956379</v>
      </c>
      <c r="G14" s="15">
        <v>30956379</v>
      </c>
      <c r="H14" s="16">
        <f t="shared" si="3"/>
        <v>0.82163409118657205</v>
      </c>
      <c r="I14" s="16">
        <f t="shared" si="4"/>
        <v>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13436237</v>
      </c>
      <c r="G15" s="15">
        <v>13228554.26</v>
      </c>
      <c r="H15" s="16">
        <f t="shared" si="3"/>
        <v>1.0000797021357022</v>
      </c>
      <c r="I15" s="16">
        <f t="shared" si="4"/>
        <v>0.98454308747307751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64325673</v>
      </c>
      <c r="G16" s="15">
        <v>58521953.100000001</v>
      </c>
      <c r="H16" s="16">
        <f t="shared" si="3"/>
        <v>0.75329670355131506</v>
      </c>
      <c r="I16" s="16">
        <f t="shared" si="4"/>
        <v>0.90977599410425136</v>
      </c>
      <c r="J16" s="15">
        <v>12741519</v>
      </c>
      <c r="K16" s="15">
        <v>11666519</v>
      </c>
      <c r="L16" s="15">
        <v>5979923.7400000002</v>
      </c>
      <c r="M16" s="16">
        <f t="shared" ref="M16:M17" si="10">L16/J16</f>
        <v>0.46932581115328559</v>
      </c>
      <c r="N16" s="16">
        <f t="shared" ref="N16:N17" si="11">L16/K16</f>
        <v>0.51257137968917721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105217127</v>
      </c>
      <c r="G17" s="15">
        <v>101267528.89</v>
      </c>
      <c r="H17" s="16">
        <f t="shared" si="3"/>
        <v>0.80101464929944588</v>
      </c>
      <c r="I17" s="16">
        <f t="shared" si="4"/>
        <v>0.9624624030078297</v>
      </c>
      <c r="J17" s="15">
        <v>6530000</v>
      </c>
      <c r="K17" s="15">
        <v>6530000</v>
      </c>
      <c r="L17" s="15">
        <v>3512974.47</v>
      </c>
      <c r="M17" s="16">
        <f t="shared" si="10"/>
        <v>0.53797465084226648</v>
      </c>
      <c r="N17" s="16">
        <f t="shared" si="11"/>
        <v>0.53797465084226648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45528727</v>
      </c>
      <c r="G18" s="15">
        <v>41455415.289999999</v>
      </c>
      <c r="H18" s="16">
        <f t="shared" si="3"/>
        <v>0.75688723124952773</v>
      </c>
      <c r="I18" s="16">
        <f t="shared" si="4"/>
        <v>0.91053315173955995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38010</v>
      </c>
      <c r="H19" s="16">
        <f t="shared" si="3"/>
        <v>0.51219512195121952</v>
      </c>
      <c r="I19" s="16">
        <f t="shared" si="4"/>
        <v>0.75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6201321</v>
      </c>
      <c r="G20" s="15">
        <v>3331344.87</v>
      </c>
      <c r="H20" s="16">
        <f t="shared" si="3"/>
        <v>0.45323100388641746</v>
      </c>
      <c r="I20" s="16">
        <f t="shared" si="4"/>
        <v>0.53719923061554142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6059060</v>
      </c>
      <c r="G21" s="15">
        <v>5806259.5800000001</v>
      </c>
      <c r="H21" s="16">
        <f t="shared" si="3"/>
        <v>0.78735349045346059</v>
      </c>
      <c r="I21" s="16">
        <f t="shared" si="4"/>
        <v>0.95827728723597394</v>
      </c>
      <c r="J21" s="15"/>
      <c r="K21" s="15"/>
      <c r="L21" s="15"/>
      <c r="M21" s="16"/>
      <c r="N21" s="16"/>
    </row>
    <row r="22" spans="1:14" ht="57" customHeight="1" x14ac:dyDescent="0.25">
      <c r="A22" s="10">
        <v>4311181</v>
      </c>
      <c r="B22" s="6">
        <v>1181</v>
      </c>
      <c r="C22" s="5">
        <v>990</v>
      </c>
      <c r="D22" s="11" t="s">
        <v>62</v>
      </c>
      <c r="E22" s="15">
        <v>595100</v>
      </c>
      <c r="F22" s="15">
        <v>595100</v>
      </c>
      <c r="G22" s="15"/>
      <c r="H22" s="16"/>
      <c r="I22" s="16"/>
      <c r="J22" s="15">
        <v>5718800</v>
      </c>
      <c r="K22" s="15">
        <v>5718800</v>
      </c>
      <c r="L22" s="15">
        <v>5718800</v>
      </c>
      <c r="M22" s="16">
        <f t="shared" ref="M22:M23" si="12">L22/J22</f>
        <v>1</v>
      </c>
      <c r="N22" s="16">
        <v>0</v>
      </c>
    </row>
    <row r="23" spans="1:14" ht="60" customHeight="1" x14ac:dyDescent="0.25">
      <c r="A23" s="10">
        <v>4311182</v>
      </c>
      <c r="B23" s="6">
        <v>1182</v>
      </c>
      <c r="C23" s="5">
        <v>990</v>
      </c>
      <c r="D23" s="11" t="s">
        <v>63</v>
      </c>
      <c r="E23" s="15">
        <v>1388500</v>
      </c>
      <c r="F23" s="15">
        <v>1388500</v>
      </c>
      <c r="G23" s="15"/>
      <c r="H23" s="16"/>
      <c r="I23" s="16"/>
      <c r="J23" s="15">
        <v>13344100</v>
      </c>
      <c r="K23" s="15">
        <v>13344100</v>
      </c>
      <c r="L23" s="15">
        <v>13344100</v>
      </c>
      <c r="M23" s="16">
        <f t="shared" si="12"/>
        <v>1</v>
      </c>
      <c r="N23" s="16">
        <f t="shared" ref="N23" si="13">L23/K23</f>
        <v>1</v>
      </c>
    </row>
    <row r="24" spans="1:14" ht="50.25" customHeight="1" x14ac:dyDescent="0.25">
      <c r="A24" s="10">
        <v>4311200</v>
      </c>
      <c r="B24" s="6">
        <v>1200</v>
      </c>
      <c r="C24" s="5">
        <v>990</v>
      </c>
      <c r="D24" s="11" t="s">
        <v>51</v>
      </c>
      <c r="E24" s="15">
        <v>1990900</v>
      </c>
      <c r="F24" s="15">
        <v>1990900</v>
      </c>
      <c r="G24" s="15">
        <v>187158.92</v>
      </c>
      <c r="H24" s="16">
        <f t="shared" si="3"/>
        <v>9.400719272690744E-2</v>
      </c>
      <c r="I24" s="16">
        <f t="shared" si="4"/>
        <v>9.400719272690744E-2</v>
      </c>
      <c r="J24" s="15"/>
      <c r="K24" s="15"/>
      <c r="L24" s="15"/>
      <c r="M24" s="16"/>
      <c r="N24" s="16"/>
    </row>
    <row r="25" spans="1:14" ht="56.25" x14ac:dyDescent="0.25">
      <c r="A25" s="53">
        <v>4311210</v>
      </c>
      <c r="B25" s="54">
        <v>1210</v>
      </c>
      <c r="C25" s="55">
        <v>990</v>
      </c>
      <c r="D25" s="56" t="s">
        <v>47</v>
      </c>
      <c r="E25" s="15">
        <v>1984321</v>
      </c>
      <c r="F25" s="15">
        <v>1984321</v>
      </c>
      <c r="G25" s="15">
        <v>1158240.98</v>
      </c>
      <c r="H25" s="16">
        <f t="shared" si="3"/>
        <v>0.58369637775339778</v>
      </c>
      <c r="I25" s="16">
        <f t="shared" si="4"/>
        <v>0.58369637775339778</v>
      </c>
      <c r="J25" s="15"/>
      <c r="K25" s="15"/>
      <c r="L25" s="15"/>
      <c r="M25" s="16"/>
      <c r="N25" s="16"/>
    </row>
    <row r="26" spans="1:14" ht="88.5" customHeight="1" x14ac:dyDescent="0.25">
      <c r="A26" s="53">
        <v>4311291</v>
      </c>
      <c r="B26" s="54">
        <v>1291</v>
      </c>
      <c r="C26" s="55">
        <v>990</v>
      </c>
      <c r="D26" s="56" t="s">
        <v>48</v>
      </c>
      <c r="E26" s="15">
        <v>676300</v>
      </c>
      <c r="F26" s="15">
        <v>676300</v>
      </c>
      <c r="G26" s="15">
        <v>71010</v>
      </c>
      <c r="H26" s="16">
        <f t="shared" si="3"/>
        <v>0.10499778204938637</v>
      </c>
      <c r="I26" s="16">
        <f t="shared" si="4"/>
        <v>0.10499778204938637</v>
      </c>
      <c r="J26" s="15">
        <v>12850400</v>
      </c>
      <c r="K26" s="15">
        <v>12850400</v>
      </c>
      <c r="L26" s="15">
        <v>12850400</v>
      </c>
      <c r="M26" s="16">
        <f t="shared" ref="M26:M29" si="14">L26/J26</f>
        <v>1</v>
      </c>
      <c r="N26" s="16">
        <f t="shared" ref="N26:N29" si="15">L26/K26</f>
        <v>1</v>
      </c>
    </row>
    <row r="27" spans="1:14" ht="84.75" customHeight="1" x14ac:dyDescent="0.25">
      <c r="A27" s="53">
        <v>4311292</v>
      </c>
      <c r="B27" s="54">
        <v>1292</v>
      </c>
      <c r="C27" s="55">
        <v>990</v>
      </c>
      <c r="D27" s="56" t="s">
        <v>49</v>
      </c>
      <c r="E27" s="15"/>
      <c r="F27" s="15"/>
      <c r="G27" s="15"/>
      <c r="H27" s="16"/>
      <c r="I27" s="16"/>
      <c r="J27" s="15">
        <v>32452000</v>
      </c>
      <c r="K27" s="15">
        <v>32452000</v>
      </c>
      <c r="L27" s="15">
        <v>32452000</v>
      </c>
      <c r="M27" s="16">
        <f t="shared" si="14"/>
        <v>1</v>
      </c>
      <c r="N27" s="16">
        <f t="shared" si="15"/>
        <v>1</v>
      </c>
    </row>
    <row r="28" spans="1:14" ht="45.75" customHeight="1" x14ac:dyDescent="0.25">
      <c r="A28" s="53">
        <v>4311403</v>
      </c>
      <c r="B28" s="54">
        <v>1403</v>
      </c>
      <c r="C28" s="55">
        <v>990</v>
      </c>
      <c r="D28" s="57" t="s">
        <v>66</v>
      </c>
      <c r="E28" s="15">
        <v>24277900</v>
      </c>
      <c r="F28" s="15">
        <v>8096800</v>
      </c>
      <c r="G28" s="15"/>
      <c r="H28" s="16"/>
      <c r="I28" s="16">
        <f t="shared" si="4"/>
        <v>0</v>
      </c>
      <c r="J28" s="15"/>
      <c r="K28" s="15"/>
      <c r="L28" s="15"/>
      <c r="M28" s="16"/>
      <c r="N28" s="16"/>
    </row>
    <row r="29" spans="1:14" ht="25.5" customHeight="1" x14ac:dyDescent="0.25">
      <c r="A29" s="10">
        <v>4313105</v>
      </c>
      <c r="B29" s="6">
        <v>3105</v>
      </c>
      <c r="C29" s="7">
        <v>1010</v>
      </c>
      <c r="D29" s="11" t="s">
        <v>18</v>
      </c>
      <c r="E29" s="15">
        <v>30328943</v>
      </c>
      <c r="F29" s="15">
        <v>24704436</v>
      </c>
      <c r="G29" s="15">
        <v>22594625.84</v>
      </c>
      <c r="H29" s="16">
        <f t="shared" si="3"/>
        <v>0.74498560137753567</v>
      </c>
      <c r="I29" s="16">
        <f t="shared" si="4"/>
        <v>0.91459792241361026</v>
      </c>
      <c r="J29" s="15">
        <v>10500000</v>
      </c>
      <c r="K29" s="15">
        <v>10500000</v>
      </c>
      <c r="L29" s="15">
        <v>4940480.2</v>
      </c>
      <c r="M29" s="16">
        <f t="shared" si="14"/>
        <v>0.47052192380952385</v>
      </c>
      <c r="N29" s="16">
        <f t="shared" si="15"/>
        <v>0.47052192380952385</v>
      </c>
    </row>
    <row r="30" spans="1:14" ht="57" customHeight="1" x14ac:dyDescent="0.25">
      <c r="A30" s="10">
        <v>4313111</v>
      </c>
      <c r="B30" s="6">
        <v>3111</v>
      </c>
      <c r="C30" s="7">
        <v>1040</v>
      </c>
      <c r="D30" s="11" t="s">
        <v>19</v>
      </c>
      <c r="E30" s="15">
        <v>243652</v>
      </c>
      <c r="F30" s="15">
        <v>243652</v>
      </c>
      <c r="G30" s="15">
        <v>3700</v>
      </c>
      <c r="H30" s="16">
        <f t="shared" si="3"/>
        <v>1.5185592566447227E-2</v>
      </c>
      <c r="I30" s="16">
        <f t="shared" si="4"/>
        <v>1.5185592566447227E-2</v>
      </c>
      <c r="J30" s="15"/>
      <c r="K30" s="15"/>
      <c r="L30" s="15"/>
      <c r="M30" s="16"/>
      <c r="N30" s="16"/>
    </row>
    <row r="31" spans="1:14" ht="25.5" customHeight="1" x14ac:dyDescent="0.25">
      <c r="A31" s="10">
        <v>4313121</v>
      </c>
      <c r="B31" s="6">
        <v>3121</v>
      </c>
      <c r="C31" s="7">
        <v>1040</v>
      </c>
      <c r="D31" s="11" t="s">
        <v>20</v>
      </c>
      <c r="E31" s="15">
        <v>9301013</v>
      </c>
      <c r="F31" s="15">
        <v>7814114</v>
      </c>
      <c r="G31" s="15">
        <v>7546281.4299999997</v>
      </c>
      <c r="H31" s="16">
        <f t="shared" si="3"/>
        <v>0.81133973579006924</v>
      </c>
      <c r="I31" s="16">
        <f t="shared" si="4"/>
        <v>0.96572451208160004</v>
      </c>
      <c r="J31" s="15"/>
      <c r="K31" s="15"/>
      <c r="L31" s="15"/>
      <c r="M31" s="16"/>
      <c r="N31" s="16"/>
    </row>
    <row r="32" spans="1:14" ht="21" customHeight="1" x14ac:dyDescent="0.25">
      <c r="A32" s="10">
        <v>4313123</v>
      </c>
      <c r="B32" s="6">
        <v>3123</v>
      </c>
      <c r="C32" s="7">
        <v>1040</v>
      </c>
      <c r="D32" s="11" t="s">
        <v>21</v>
      </c>
      <c r="E32" s="15">
        <v>450000</v>
      </c>
      <c r="F32" s="15">
        <v>275000</v>
      </c>
      <c r="G32" s="15">
        <v>270000</v>
      </c>
      <c r="H32" s="16">
        <f t="shared" si="3"/>
        <v>0.6</v>
      </c>
      <c r="I32" s="16">
        <f t="shared" si="4"/>
        <v>0.98181818181818181</v>
      </c>
      <c r="J32" s="15"/>
      <c r="K32" s="15"/>
      <c r="L32" s="15"/>
      <c r="M32" s="16"/>
      <c r="N32" s="16"/>
    </row>
    <row r="33" spans="1:14" ht="26.25" customHeight="1" x14ac:dyDescent="0.25">
      <c r="A33" s="10">
        <v>4313132</v>
      </c>
      <c r="B33" s="6">
        <v>3132</v>
      </c>
      <c r="C33" s="7">
        <v>1040</v>
      </c>
      <c r="D33" s="11" t="s">
        <v>22</v>
      </c>
      <c r="E33" s="15">
        <v>23598635</v>
      </c>
      <c r="F33" s="15">
        <v>19473678</v>
      </c>
      <c r="G33" s="15">
        <v>17304053.5</v>
      </c>
      <c r="H33" s="16">
        <f t="shared" si="3"/>
        <v>0.73326501723510706</v>
      </c>
      <c r="I33" s="16">
        <f t="shared" si="4"/>
        <v>0.88858681446822729</v>
      </c>
      <c r="J33" s="15"/>
      <c r="K33" s="15"/>
      <c r="L33" s="15"/>
      <c r="M33" s="16"/>
      <c r="N33" s="16"/>
    </row>
    <row r="34" spans="1:14" ht="18" customHeight="1" x14ac:dyDescent="0.25">
      <c r="A34" s="10">
        <v>4313133</v>
      </c>
      <c r="B34" s="6">
        <v>3133</v>
      </c>
      <c r="C34" s="7">
        <v>1040</v>
      </c>
      <c r="D34" s="11" t="s">
        <v>23</v>
      </c>
      <c r="E34" s="15">
        <v>64000</v>
      </c>
      <c r="F34" s="15">
        <v>64000</v>
      </c>
      <c r="G34" s="15">
        <v>28808.68</v>
      </c>
      <c r="H34" s="16">
        <f t="shared" si="3"/>
        <v>0.45013562499999998</v>
      </c>
      <c r="I34" s="16">
        <f t="shared" si="4"/>
        <v>0.45013562499999998</v>
      </c>
      <c r="J34" s="15"/>
      <c r="K34" s="15"/>
      <c r="L34" s="15"/>
      <c r="M34" s="16"/>
      <c r="N34" s="16"/>
    </row>
    <row r="35" spans="1:14" ht="19.5" customHeight="1" x14ac:dyDescent="0.25">
      <c r="A35" s="10">
        <v>4313210</v>
      </c>
      <c r="B35" s="6">
        <v>3210</v>
      </c>
      <c r="C35" s="7">
        <v>1050</v>
      </c>
      <c r="D35" s="11" t="s">
        <v>24</v>
      </c>
      <c r="E35" s="15">
        <v>60000</v>
      </c>
      <c r="F35" s="15">
        <v>60000</v>
      </c>
      <c r="G35" s="15">
        <v>53341.75</v>
      </c>
      <c r="H35" s="16">
        <f t="shared" si="3"/>
        <v>0.88902916666666665</v>
      </c>
      <c r="I35" s="16">
        <f t="shared" si="4"/>
        <v>0.88902916666666665</v>
      </c>
      <c r="J35" s="15"/>
      <c r="K35" s="15"/>
      <c r="L35" s="15"/>
      <c r="M35" s="16"/>
      <c r="N35" s="16"/>
    </row>
    <row r="36" spans="1:14" ht="207.75" customHeight="1" x14ac:dyDescent="0.25">
      <c r="A36" s="10">
        <v>4313221</v>
      </c>
      <c r="B36" s="6">
        <v>3221</v>
      </c>
      <c r="C36" s="7">
        <v>1060</v>
      </c>
      <c r="D36" s="48" t="s">
        <v>57</v>
      </c>
      <c r="E36" s="15"/>
      <c r="F36" s="15"/>
      <c r="G36" s="15"/>
      <c r="H36" s="16"/>
      <c r="I36" s="16"/>
      <c r="J36" s="15">
        <v>29267940</v>
      </c>
      <c r="K36" s="15">
        <v>23496058</v>
      </c>
      <c r="L36" s="15">
        <v>23496053.809999999</v>
      </c>
      <c r="M36" s="16">
        <f t="shared" ref="M36:M38" si="16">L36/J36</f>
        <v>0.8027915121460546</v>
      </c>
      <c r="N36" s="16">
        <f t="shared" ref="N36:N38" si="17">L36/K36</f>
        <v>0.99999982167221402</v>
      </c>
    </row>
    <row r="37" spans="1:14" ht="253.5" customHeight="1" x14ac:dyDescent="0.25">
      <c r="A37" s="10">
        <v>4313222</v>
      </c>
      <c r="B37" s="6">
        <v>3222</v>
      </c>
      <c r="C37" s="7">
        <v>1060</v>
      </c>
      <c r="D37" s="48" t="s">
        <v>58</v>
      </c>
      <c r="E37" s="15"/>
      <c r="F37" s="15"/>
      <c r="G37" s="15"/>
      <c r="H37" s="16"/>
      <c r="I37" s="16"/>
      <c r="J37" s="15">
        <v>68071662</v>
      </c>
      <c r="K37" s="15">
        <v>68071662</v>
      </c>
      <c r="L37" s="15">
        <v>64875673.200000003</v>
      </c>
      <c r="M37" s="16">
        <f t="shared" si="16"/>
        <v>0.95304964347719323</v>
      </c>
      <c r="N37" s="16">
        <f t="shared" si="17"/>
        <v>0.95304964347719323</v>
      </c>
    </row>
    <row r="38" spans="1:14" ht="173.25" customHeight="1" x14ac:dyDescent="0.25">
      <c r="A38" s="10">
        <v>4313223</v>
      </c>
      <c r="B38" s="6">
        <v>3223</v>
      </c>
      <c r="C38" s="7">
        <v>1060</v>
      </c>
      <c r="D38" s="11" t="s">
        <v>59</v>
      </c>
      <c r="E38" s="15"/>
      <c r="F38" s="15"/>
      <c r="G38" s="15"/>
      <c r="H38" s="16"/>
      <c r="I38" s="16"/>
      <c r="J38" s="15">
        <v>10894168</v>
      </c>
      <c r="K38" s="15">
        <v>10894168</v>
      </c>
      <c r="L38" s="15">
        <v>10894165.810000001</v>
      </c>
      <c r="M38" s="16">
        <f t="shared" si="16"/>
        <v>0.99999979897501123</v>
      </c>
      <c r="N38" s="16">
        <f t="shared" si="17"/>
        <v>0.99999979897501123</v>
      </c>
    </row>
    <row r="39" spans="1:14" ht="39" customHeight="1" x14ac:dyDescent="0.25">
      <c r="A39" s="10">
        <v>4313241</v>
      </c>
      <c r="B39" s="6">
        <v>3241</v>
      </c>
      <c r="C39" s="7">
        <v>1090</v>
      </c>
      <c r="D39" s="11" t="s">
        <v>25</v>
      </c>
      <c r="E39" s="15">
        <v>6428203</v>
      </c>
      <c r="F39" s="15">
        <v>5324896</v>
      </c>
      <c r="G39" s="15">
        <v>4796369.05</v>
      </c>
      <c r="H39" s="16">
        <f t="shared" si="3"/>
        <v>0.74614461459913439</v>
      </c>
      <c r="I39" s="16">
        <f t="shared" si="4"/>
        <v>0.90074417415851871</v>
      </c>
      <c r="J39" s="15"/>
      <c r="K39" s="15"/>
      <c r="L39" s="15"/>
      <c r="M39" s="16"/>
      <c r="N39" s="16"/>
    </row>
    <row r="40" spans="1:14" ht="27.75" customHeight="1" x14ac:dyDescent="0.25">
      <c r="A40" s="10">
        <v>4313242</v>
      </c>
      <c r="B40" s="6">
        <v>3242</v>
      </c>
      <c r="C40" s="7">
        <v>1090</v>
      </c>
      <c r="D40" s="11" t="s">
        <v>26</v>
      </c>
      <c r="E40" s="15">
        <v>90000</v>
      </c>
      <c r="F40" s="15">
        <v>75000</v>
      </c>
      <c r="G40" s="15">
        <v>75000</v>
      </c>
      <c r="H40" s="16">
        <f t="shared" si="3"/>
        <v>0.83333333333333337</v>
      </c>
      <c r="I40" s="16">
        <f t="shared" si="4"/>
        <v>1</v>
      </c>
      <c r="J40" s="15"/>
      <c r="K40" s="15"/>
      <c r="L40" s="15"/>
      <c r="M40" s="16"/>
      <c r="N40" s="16"/>
    </row>
    <row r="41" spans="1:14" ht="21" customHeight="1" x14ac:dyDescent="0.25">
      <c r="A41" s="10">
        <v>4314030</v>
      </c>
      <c r="B41" s="6">
        <v>4030</v>
      </c>
      <c r="C41" s="5">
        <v>824</v>
      </c>
      <c r="D41" s="11" t="s">
        <v>27</v>
      </c>
      <c r="E41" s="15">
        <v>33618143</v>
      </c>
      <c r="F41" s="15">
        <v>27779419</v>
      </c>
      <c r="G41" s="15">
        <v>25759365.140000001</v>
      </c>
      <c r="H41" s="16">
        <f t="shared" si="3"/>
        <v>0.76623402845302913</v>
      </c>
      <c r="I41" s="16">
        <f t="shared" si="4"/>
        <v>0.92728235748919008</v>
      </c>
      <c r="J41" s="15">
        <v>1800000</v>
      </c>
      <c r="K41" s="15">
        <v>1800000</v>
      </c>
      <c r="L41" s="15">
        <v>1787139.82</v>
      </c>
      <c r="M41" s="16">
        <v>0</v>
      </c>
      <c r="N41" s="16">
        <v>0</v>
      </c>
    </row>
    <row r="42" spans="1:14" ht="37.5" customHeight="1" x14ac:dyDescent="0.25">
      <c r="A42" s="10">
        <v>4314060</v>
      </c>
      <c r="B42" s="6">
        <v>4060</v>
      </c>
      <c r="C42" s="5">
        <v>828</v>
      </c>
      <c r="D42" s="11" t="s">
        <v>28</v>
      </c>
      <c r="E42" s="15">
        <v>8478278</v>
      </c>
      <c r="F42" s="15">
        <v>6826462</v>
      </c>
      <c r="G42" s="15">
        <v>5228722.2699999996</v>
      </c>
      <c r="H42" s="16">
        <f t="shared" si="3"/>
        <v>0.61671984216606246</v>
      </c>
      <c r="I42" s="16">
        <f t="shared" si="4"/>
        <v>0.76594907728190675</v>
      </c>
      <c r="J42" s="15"/>
      <c r="K42" s="15"/>
      <c r="L42" s="15"/>
      <c r="M42" s="16"/>
      <c r="N42" s="16"/>
    </row>
    <row r="43" spans="1:14" ht="27.75" customHeight="1" x14ac:dyDescent="0.25">
      <c r="A43" s="10">
        <v>4314081</v>
      </c>
      <c r="B43" s="6">
        <v>4081</v>
      </c>
      <c r="C43" s="5">
        <v>829</v>
      </c>
      <c r="D43" s="11" t="s">
        <v>29</v>
      </c>
      <c r="E43" s="15">
        <v>3620084</v>
      </c>
      <c r="F43" s="15">
        <v>3023385</v>
      </c>
      <c r="G43" s="15">
        <v>2917624.97</v>
      </c>
      <c r="H43" s="16">
        <f t="shared" si="3"/>
        <v>0.80595504689946429</v>
      </c>
      <c r="I43" s="16">
        <f t="shared" si="4"/>
        <v>0.9650193309816647</v>
      </c>
      <c r="J43" s="15"/>
      <c r="K43" s="15"/>
      <c r="L43" s="15"/>
      <c r="M43" s="16"/>
      <c r="N43" s="16"/>
    </row>
    <row r="44" spans="1:14" ht="18.75" customHeight="1" x14ac:dyDescent="0.25">
      <c r="A44" s="10">
        <v>4314082</v>
      </c>
      <c r="B44" s="6">
        <v>4082</v>
      </c>
      <c r="C44" s="5">
        <v>829</v>
      </c>
      <c r="D44" s="11" t="s">
        <v>30</v>
      </c>
      <c r="E44" s="15">
        <v>366900</v>
      </c>
      <c r="F44" s="15"/>
      <c r="G44" s="15"/>
      <c r="H44" s="16">
        <f t="shared" si="3"/>
        <v>0</v>
      </c>
      <c r="I44" s="16">
        <v>0</v>
      </c>
      <c r="J44" s="15"/>
      <c r="K44" s="15"/>
      <c r="L44" s="15"/>
      <c r="M44" s="16"/>
      <c r="N44" s="16"/>
    </row>
    <row r="45" spans="1:14" ht="39" customHeight="1" x14ac:dyDescent="0.25">
      <c r="A45" s="10">
        <v>4315031</v>
      </c>
      <c r="B45" s="6">
        <v>5031</v>
      </c>
      <c r="C45" s="5">
        <v>810</v>
      </c>
      <c r="D45" s="11" t="s">
        <v>31</v>
      </c>
      <c r="E45" s="15">
        <v>45505480</v>
      </c>
      <c r="F45" s="15">
        <v>37387730</v>
      </c>
      <c r="G45" s="15">
        <v>33479869.469999999</v>
      </c>
      <c r="H45" s="16">
        <f t="shared" si="3"/>
        <v>0.7357326957104946</v>
      </c>
      <c r="I45" s="16">
        <f t="shared" si="4"/>
        <v>0.89547745931619804</v>
      </c>
      <c r="J45" s="15"/>
      <c r="K45" s="15"/>
      <c r="L45" s="15"/>
      <c r="M45" s="16"/>
      <c r="N45" s="16"/>
    </row>
    <row r="46" spans="1:14" ht="45" x14ac:dyDescent="0.25">
      <c r="A46" s="10">
        <v>4315061</v>
      </c>
      <c r="B46" s="6">
        <v>5061</v>
      </c>
      <c r="C46" s="5">
        <v>810</v>
      </c>
      <c r="D46" s="11" t="s">
        <v>32</v>
      </c>
      <c r="E46" s="15">
        <v>120000</v>
      </c>
      <c r="F46" s="15">
        <v>100000</v>
      </c>
      <c r="G46" s="15">
        <v>99744</v>
      </c>
      <c r="H46" s="16">
        <f t="shared" si="3"/>
        <v>0.83120000000000005</v>
      </c>
      <c r="I46" s="16">
        <f t="shared" si="4"/>
        <v>0.99743999999999999</v>
      </c>
      <c r="J46" s="15"/>
      <c r="K46" s="15"/>
      <c r="L46" s="15"/>
      <c r="M46" s="16"/>
      <c r="N46" s="16"/>
    </row>
    <row r="47" spans="1:14" ht="30" customHeight="1" x14ac:dyDescent="0.25">
      <c r="A47" s="10">
        <v>4316011</v>
      </c>
      <c r="B47" s="6">
        <v>6011</v>
      </c>
      <c r="C47" s="18">
        <v>610</v>
      </c>
      <c r="D47" s="11" t="s">
        <v>33</v>
      </c>
      <c r="E47" s="36">
        <v>2929181</v>
      </c>
      <c r="F47" s="15">
        <v>2440984</v>
      </c>
      <c r="G47" s="15">
        <v>1488941.38</v>
      </c>
      <c r="H47" s="16">
        <f t="shared" si="3"/>
        <v>0.50831320427109139</v>
      </c>
      <c r="I47" s="16">
        <f t="shared" si="4"/>
        <v>0.60997588677353065</v>
      </c>
      <c r="J47" s="15">
        <v>112117000</v>
      </c>
      <c r="K47" s="15">
        <v>93923007</v>
      </c>
      <c r="L47" s="15">
        <v>35328007.170000002</v>
      </c>
      <c r="M47" s="16">
        <f t="shared" ref="M47:M50" si="18">L47/J47</f>
        <v>0.3150994690368098</v>
      </c>
      <c r="N47" s="16">
        <f t="shared" ref="N47:N52" si="19">L47/K47</f>
        <v>0.37613794850073318</v>
      </c>
    </row>
    <row r="48" spans="1:14" ht="30.75" customHeight="1" x14ac:dyDescent="0.25">
      <c r="A48" s="32">
        <v>4316015</v>
      </c>
      <c r="B48" s="33">
        <v>6015</v>
      </c>
      <c r="C48" s="35">
        <v>620</v>
      </c>
      <c r="D48" s="11" t="s">
        <v>53</v>
      </c>
      <c r="E48" s="36"/>
      <c r="F48" s="15"/>
      <c r="G48" s="15"/>
      <c r="H48" s="16"/>
      <c r="I48" s="16"/>
      <c r="J48" s="15">
        <v>144200</v>
      </c>
      <c r="K48" s="15">
        <v>144200</v>
      </c>
      <c r="L48" s="15">
        <v>143071.9</v>
      </c>
      <c r="M48" s="16">
        <f t="shared" si="18"/>
        <v>0.99217683772538134</v>
      </c>
      <c r="N48" s="16">
        <v>0</v>
      </c>
    </row>
    <row r="49" spans="1:14" ht="42" customHeight="1" x14ac:dyDescent="0.25">
      <c r="A49" s="22">
        <v>4316016</v>
      </c>
      <c r="B49" s="22">
        <v>6016</v>
      </c>
      <c r="C49" s="19">
        <v>620</v>
      </c>
      <c r="D49" s="11" t="s">
        <v>43</v>
      </c>
      <c r="E49" s="37"/>
      <c r="F49" s="20"/>
      <c r="G49" s="20"/>
      <c r="H49" s="20"/>
      <c r="I49" s="20"/>
      <c r="J49" s="17">
        <v>281000</v>
      </c>
      <c r="K49" s="15">
        <v>281000</v>
      </c>
      <c r="L49" s="15"/>
      <c r="M49" s="16">
        <f t="shared" si="18"/>
        <v>0</v>
      </c>
      <c r="N49" s="16">
        <f t="shared" si="19"/>
        <v>0</v>
      </c>
    </row>
    <row r="50" spans="1:14" ht="36.75" customHeight="1" x14ac:dyDescent="0.25">
      <c r="A50" s="32">
        <v>4316017</v>
      </c>
      <c r="B50" s="33">
        <v>6017</v>
      </c>
      <c r="C50" s="34">
        <v>620</v>
      </c>
      <c r="D50" s="11" t="s">
        <v>52</v>
      </c>
      <c r="E50" s="21"/>
      <c r="F50" s="20"/>
      <c r="G50" s="20"/>
      <c r="H50" s="20"/>
      <c r="I50" s="20"/>
      <c r="J50" s="15">
        <v>3864078</v>
      </c>
      <c r="K50" s="15">
        <f>J50</f>
        <v>3864078</v>
      </c>
      <c r="L50" s="15">
        <v>3864077.22</v>
      </c>
      <c r="M50" s="16">
        <f t="shared" si="18"/>
        <v>0.99999979814072082</v>
      </c>
      <c r="N50" s="45">
        <f t="shared" si="19"/>
        <v>0.99999979814072082</v>
      </c>
    </row>
    <row r="51" spans="1:14" ht="27.75" customHeight="1" x14ac:dyDescent="0.25">
      <c r="A51" s="51">
        <v>4316090</v>
      </c>
      <c r="B51" s="33">
        <v>6090</v>
      </c>
      <c r="C51" s="49">
        <v>640</v>
      </c>
      <c r="D51" s="50" t="s">
        <v>64</v>
      </c>
      <c r="E51" s="41"/>
      <c r="F51" s="42"/>
      <c r="G51" s="42"/>
      <c r="H51" s="42"/>
      <c r="I51" s="42"/>
      <c r="J51" s="44">
        <v>4947823</v>
      </c>
      <c r="K51" s="44">
        <v>4947823</v>
      </c>
      <c r="L51" s="44"/>
      <c r="M51" s="45"/>
      <c r="N51" s="45"/>
    </row>
    <row r="52" spans="1:14" ht="24.75" customHeight="1" x14ac:dyDescent="0.25">
      <c r="A52" s="38">
        <v>4317321</v>
      </c>
      <c r="B52" s="38">
        <v>7321</v>
      </c>
      <c r="C52" s="39">
        <v>443</v>
      </c>
      <c r="D52" s="40" t="s">
        <v>41</v>
      </c>
      <c r="E52" s="41"/>
      <c r="F52" s="42"/>
      <c r="G52" s="42"/>
      <c r="H52" s="42"/>
      <c r="I52" s="42"/>
      <c r="J52" s="43">
        <v>240717500</v>
      </c>
      <c r="K52" s="43">
        <v>146868800</v>
      </c>
      <c r="L52" s="44">
        <v>3969272.63</v>
      </c>
      <c r="M52" s="45">
        <f t="shared" si="6"/>
        <v>1.6489339703179038E-2</v>
      </c>
      <c r="N52" s="45">
        <f t="shared" si="19"/>
        <v>2.7025975768849474E-2</v>
      </c>
    </row>
    <row r="53" spans="1:14" ht="75" customHeight="1" x14ac:dyDescent="0.25">
      <c r="A53" s="46">
        <v>4318753</v>
      </c>
      <c r="B53" s="46">
        <v>8753</v>
      </c>
      <c r="C53" s="46">
        <v>490</v>
      </c>
      <c r="D53" s="47" t="s">
        <v>56</v>
      </c>
      <c r="E53" s="17">
        <v>8360379</v>
      </c>
      <c r="F53" s="17">
        <v>8360379</v>
      </c>
      <c r="G53" s="17"/>
      <c r="H53" s="16">
        <f t="shared" ref="H53" si="20">G53/E53</f>
        <v>0</v>
      </c>
      <c r="I53" s="16">
        <v>0</v>
      </c>
      <c r="J53" s="17"/>
      <c r="K53" s="17"/>
      <c r="L53" s="17"/>
      <c r="M53" s="17"/>
      <c r="N53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80E4-8B12-4FE6-A581-F42AB5F97E58}">
  <dimension ref="A1:P52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SUM(E8:E52)</f>
        <v>2969394518</v>
      </c>
      <c r="F7" s="13">
        <f t="shared" ref="F7:G7" si="0">SUM(F8:F52)</f>
        <v>2238289285</v>
      </c>
      <c r="G7" s="13">
        <f t="shared" si="0"/>
        <v>2010225269.23</v>
      </c>
      <c r="H7" s="14">
        <f>G7/E7</f>
        <v>0.67698153850703646</v>
      </c>
      <c r="I7" s="14">
        <f>G7/F7</f>
        <v>0.89810789101373911</v>
      </c>
      <c r="J7" s="13">
        <f>SUM(J8:J52)</f>
        <v>743354571</v>
      </c>
      <c r="K7" s="13">
        <f t="shared" ref="K7:L7" si="1">SUM(K8:K52)</f>
        <v>458480543</v>
      </c>
      <c r="L7" s="13">
        <f t="shared" si="1"/>
        <v>219703169.97</v>
      </c>
      <c r="M7" s="14">
        <f>L7/J7</f>
        <v>0.29555635835324673</v>
      </c>
      <c r="N7" s="14">
        <f t="shared" ref="N7" si="2">L7/K7</f>
        <v>0.47919845961707475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132508744</v>
      </c>
      <c r="G8" s="15">
        <f>119935142.11-11875.77</f>
        <v>119923266.34</v>
      </c>
      <c r="H8" s="16">
        <f t="shared" ref="H8:H46" si="3">G8/E8</f>
        <v>0.68738608687175973</v>
      </c>
      <c r="I8" s="16">
        <f t="shared" ref="I8:I46" si="4">G8/F8</f>
        <v>0.90502153080554448</v>
      </c>
      <c r="J8" s="15">
        <v>600000</v>
      </c>
      <c r="K8" s="15"/>
      <c r="L8" s="15"/>
      <c r="M8" s="16"/>
      <c r="N8" s="16"/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573396600</v>
      </c>
      <c r="G9" s="15">
        <v>524843409.83999997</v>
      </c>
      <c r="H9" s="16">
        <f t="shared" si="3"/>
        <v>0.69233691113999618</v>
      </c>
      <c r="I9" s="16">
        <f t="shared" si="4"/>
        <v>0.91532354715741249</v>
      </c>
      <c r="J9" s="15">
        <v>52367846</v>
      </c>
      <c r="K9" s="15">
        <v>34337463</v>
      </c>
      <c r="L9" s="15">
        <v>18881182.539999999</v>
      </c>
      <c r="M9" s="16">
        <f t="shared" ref="M9:M51" si="5">L9/J9</f>
        <v>0.36054915338698479</v>
      </c>
      <c r="N9" s="16">
        <f t="shared" ref="N9:N10" si="6">L9/K9</f>
        <v>0.54987121616993073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782161629</v>
      </c>
      <c r="F10" s="15">
        <v>609349160</v>
      </c>
      <c r="G10" s="15">
        <v>499067591.81</v>
      </c>
      <c r="H10" s="16">
        <f t="shared" si="3"/>
        <v>0.63806197249545715</v>
      </c>
      <c r="I10" s="16">
        <f t="shared" si="4"/>
        <v>0.81901744446484503</v>
      </c>
      <c r="J10" s="15">
        <v>115144535</v>
      </c>
      <c r="K10" s="15">
        <v>82166140</v>
      </c>
      <c r="L10" s="15">
        <v>26359417.41</v>
      </c>
      <c r="M10" s="16">
        <f t="shared" si="5"/>
        <v>0.22892460688646665</v>
      </c>
      <c r="N10" s="16">
        <f t="shared" si="6"/>
        <v>0.32080632496549066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31335249</v>
      </c>
      <c r="G11" s="15">
        <v>23546436.359999999</v>
      </c>
      <c r="H11" s="16">
        <f t="shared" si="3"/>
        <v>0.5538853033142126</v>
      </c>
      <c r="I11" s="16">
        <f t="shared" si="4"/>
        <v>0.75143606996708401</v>
      </c>
      <c r="J11" s="15">
        <v>6000000</v>
      </c>
      <c r="K11" s="15">
        <v>6000000</v>
      </c>
      <c r="L11" s="15">
        <v>922793.51</v>
      </c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19362778</v>
      </c>
      <c r="F12" s="15">
        <v>8340598</v>
      </c>
      <c r="G12" s="15">
        <v>6290155.7699999996</v>
      </c>
      <c r="H12" s="16">
        <f t="shared" si="3"/>
        <v>0.32485812572968609</v>
      </c>
      <c r="I12" s="16">
        <f t="shared" si="4"/>
        <v>0.75416124479323898</v>
      </c>
      <c r="J12" s="15">
        <v>3000000</v>
      </c>
      <c r="K12" s="15">
        <v>3000000</v>
      </c>
      <c r="L12" s="15">
        <v>5340</v>
      </c>
      <c r="M12" s="16">
        <f t="shared" ref="M12" si="7">L12/J12</f>
        <v>1.7799999999999999E-3</v>
      </c>
      <c r="N12" s="16">
        <f t="shared" ref="N12" si="8">L12/K12</f>
        <v>1.7799999999999999E-3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504421353</v>
      </c>
      <c r="G13" s="15">
        <v>504421353</v>
      </c>
      <c r="H13" s="16">
        <f t="shared" si="3"/>
        <v>0.73313103755596898</v>
      </c>
      <c r="I13" s="16">
        <f t="shared" si="4"/>
        <v>1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27594689</v>
      </c>
      <c r="G14" s="15">
        <v>27594689</v>
      </c>
      <c r="H14" s="16">
        <f t="shared" si="3"/>
        <v>0.73240921420722682</v>
      </c>
      <c r="I14" s="16">
        <f t="shared" si="4"/>
        <v>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9687918</v>
      </c>
      <c r="G15" s="15">
        <v>9579902.8900000006</v>
      </c>
      <c r="H15" s="16">
        <f t="shared" si="3"/>
        <v>0.72424138272538274</v>
      </c>
      <c r="I15" s="16">
        <f t="shared" si="4"/>
        <v>0.98885053424275482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58101709</v>
      </c>
      <c r="G16" s="15">
        <v>50976221.280000001</v>
      </c>
      <c r="H16" s="16">
        <f t="shared" si="3"/>
        <v>0.65616776979588531</v>
      </c>
      <c r="I16" s="16">
        <f t="shared" si="4"/>
        <v>0.87736182217979164</v>
      </c>
      <c r="J16" s="15">
        <v>12741519</v>
      </c>
      <c r="K16" s="15">
        <v>7357019</v>
      </c>
      <c r="L16" s="15">
        <v>4618279.78</v>
      </c>
      <c r="M16" s="16">
        <f t="shared" ref="M16:M17" si="9">L16/J16</f>
        <v>0.36245912123978313</v>
      </c>
      <c r="N16" s="16">
        <f t="shared" ref="N16:N17" si="10">L16/K16</f>
        <v>0.62773791667521861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95018517</v>
      </c>
      <c r="G17" s="15">
        <v>90979494.519999996</v>
      </c>
      <c r="H17" s="16">
        <f t="shared" si="3"/>
        <v>0.71963746617673252</v>
      </c>
      <c r="I17" s="16">
        <f t="shared" si="4"/>
        <v>0.95749225932456927</v>
      </c>
      <c r="J17" s="15">
        <v>6530000</v>
      </c>
      <c r="K17" s="15">
        <v>6530000</v>
      </c>
      <c r="L17" s="15">
        <v>2432416.58</v>
      </c>
      <c r="M17" s="16">
        <f t="shared" si="9"/>
        <v>0.37249871056661565</v>
      </c>
      <c r="N17" s="16">
        <f t="shared" si="10"/>
        <v>0.37249871056661565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40957676</v>
      </c>
      <c r="G18" s="15">
        <v>36130972.560000002</v>
      </c>
      <c r="H18" s="16">
        <f t="shared" si="3"/>
        <v>0.65967429326145977</v>
      </c>
      <c r="I18" s="16">
        <f t="shared" si="4"/>
        <v>0.88215387416024293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28960</v>
      </c>
      <c r="H19" s="16">
        <f t="shared" si="3"/>
        <v>0.3902439024390244</v>
      </c>
      <c r="I19" s="16">
        <f t="shared" si="4"/>
        <v>0.5714285714285714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5675061</v>
      </c>
      <c r="G20" s="15">
        <v>2855639.13</v>
      </c>
      <c r="H20" s="16">
        <f t="shared" si="3"/>
        <v>0.38851101886285216</v>
      </c>
      <c r="I20" s="16">
        <f t="shared" si="4"/>
        <v>0.50319091371881286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5401080</v>
      </c>
      <c r="G21" s="15">
        <v>5199533.76</v>
      </c>
      <c r="H21" s="16">
        <f t="shared" si="3"/>
        <v>0.70507888912996308</v>
      </c>
      <c r="I21" s="16">
        <f t="shared" si="4"/>
        <v>0.96268408540514117</v>
      </c>
      <c r="J21" s="15"/>
      <c r="K21" s="15"/>
      <c r="L21" s="15"/>
      <c r="M21" s="16"/>
      <c r="N21" s="16"/>
    </row>
    <row r="22" spans="1:14" ht="57" customHeight="1" x14ac:dyDescent="0.25">
      <c r="A22" s="10">
        <v>4311181</v>
      </c>
      <c r="B22" s="6">
        <v>1181</v>
      </c>
      <c r="C22" s="49">
        <v>990</v>
      </c>
      <c r="D22" s="50" t="s">
        <v>62</v>
      </c>
      <c r="E22" s="15">
        <v>595100</v>
      </c>
      <c r="F22" s="15"/>
      <c r="G22" s="15"/>
      <c r="H22" s="16"/>
      <c r="I22" s="16"/>
      <c r="J22" s="15">
        <v>5718800</v>
      </c>
      <c r="K22" s="15"/>
      <c r="L22" s="15"/>
      <c r="M22" s="16">
        <f t="shared" ref="M22:M23" si="11">L22/J22</f>
        <v>0</v>
      </c>
      <c r="N22" s="16">
        <v>0</v>
      </c>
    </row>
    <row r="23" spans="1:14" ht="60" customHeight="1" x14ac:dyDescent="0.25">
      <c r="A23" s="10">
        <v>4311182</v>
      </c>
      <c r="B23" s="6">
        <v>1182</v>
      </c>
      <c r="C23" s="49">
        <v>990</v>
      </c>
      <c r="D23" s="50" t="s">
        <v>63</v>
      </c>
      <c r="E23" s="15">
        <v>1388500</v>
      </c>
      <c r="F23" s="15">
        <v>1388500</v>
      </c>
      <c r="G23" s="15"/>
      <c r="H23" s="16"/>
      <c r="I23" s="16"/>
      <c r="J23" s="15">
        <v>13344100</v>
      </c>
      <c r="K23" s="15">
        <v>13344100</v>
      </c>
      <c r="L23" s="15"/>
      <c r="M23" s="16">
        <f t="shared" si="11"/>
        <v>0</v>
      </c>
      <c r="N23" s="16">
        <f t="shared" ref="N23" si="12">L23/K23</f>
        <v>0</v>
      </c>
    </row>
    <row r="24" spans="1:14" ht="50.25" customHeight="1" x14ac:dyDescent="0.25">
      <c r="A24" s="10">
        <v>4311200</v>
      </c>
      <c r="B24" s="6">
        <v>1200</v>
      </c>
      <c r="C24" s="5">
        <v>990</v>
      </c>
      <c r="D24" s="11" t="s">
        <v>51</v>
      </c>
      <c r="E24" s="15">
        <v>1990900</v>
      </c>
      <c r="F24" s="15">
        <v>1990900</v>
      </c>
      <c r="G24" s="15"/>
      <c r="H24" s="16">
        <f t="shared" si="3"/>
        <v>0</v>
      </c>
      <c r="I24" s="16">
        <f t="shared" si="4"/>
        <v>0</v>
      </c>
      <c r="J24" s="15"/>
      <c r="K24" s="15"/>
      <c r="L24" s="15"/>
      <c r="M24" s="16"/>
      <c r="N24" s="16"/>
    </row>
    <row r="25" spans="1:14" ht="56.25" x14ac:dyDescent="0.25">
      <c r="A25" s="28">
        <v>4311210</v>
      </c>
      <c r="B25" s="29">
        <v>1210</v>
      </c>
      <c r="C25" s="30">
        <v>990</v>
      </c>
      <c r="D25" s="31" t="s">
        <v>47</v>
      </c>
      <c r="E25" s="15">
        <v>1984321</v>
      </c>
      <c r="F25" s="15">
        <v>1984321</v>
      </c>
      <c r="G25" s="15">
        <v>718539.1</v>
      </c>
      <c r="H25" s="16">
        <f t="shared" si="3"/>
        <v>0.36210829800218813</v>
      </c>
      <c r="I25" s="16">
        <f t="shared" si="4"/>
        <v>0.36210829800218813</v>
      </c>
      <c r="J25" s="15"/>
      <c r="K25" s="15"/>
      <c r="L25" s="15"/>
      <c r="M25" s="16"/>
      <c r="N25" s="16"/>
    </row>
    <row r="26" spans="1:14" ht="88.5" customHeight="1" x14ac:dyDescent="0.25">
      <c r="A26" s="23">
        <v>4311291</v>
      </c>
      <c r="B26" s="26">
        <v>1291</v>
      </c>
      <c r="C26" s="24">
        <v>990</v>
      </c>
      <c r="D26" s="25" t="s">
        <v>48</v>
      </c>
      <c r="E26" s="15">
        <v>676300</v>
      </c>
      <c r="F26" s="15">
        <v>676300</v>
      </c>
      <c r="G26" s="15">
        <v>71010</v>
      </c>
      <c r="H26" s="16">
        <f t="shared" si="3"/>
        <v>0.10499778204938637</v>
      </c>
      <c r="I26" s="16">
        <f t="shared" si="4"/>
        <v>0.10499778204938637</v>
      </c>
      <c r="J26" s="15">
        <v>12850400</v>
      </c>
      <c r="K26" s="15">
        <v>12850400</v>
      </c>
      <c r="L26" s="15">
        <v>9839000</v>
      </c>
      <c r="M26" s="16">
        <f t="shared" ref="M26:M28" si="13">L26/J26</f>
        <v>0.76565710016808819</v>
      </c>
      <c r="N26" s="16">
        <f t="shared" ref="N26:N28" si="14">L26/K26</f>
        <v>0.76565710016808819</v>
      </c>
    </row>
    <row r="27" spans="1:14" ht="84.75" customHeight="1" x14ac:dyDescent="0.25">
      <c r="A27" s="23">
        <v>4311292</v>
      </c>
      <c r="B27" s="26">
        <v>1292</v>
      </c>
      <c r="C27" s="24">
        <v>990</v>
      </c>
      <c r="D27" s="25" t="s">
        <v>49</v>
      </c>
      <c r="E27" s="15"/>
      <c r="F27" s="15"/>
      <c r="G27" s="15"/>
      <c r="H27" s="16"/>
      <c r="I27" s="16"/>
      <c r="J27" s="15">
        <v>32452000</v>
      </c>
      <c r="K27" s="15">
        <v>32452000</v>
      </c>
      <c r="L27" s="15">
        <v>25425300</v>
      </c>
      <c r="M27" s="16">
        <f t="shared" si="13"/>
        <v>0.78347405398742753</v>
      </c>
      <c r="N27" s="16">
        <f t="shared" si="14"/>
        <v>0.78347405398742753</v>
      </c>
    </row>
    <row r="28" spans="1:14" ht="25.5" customHeight="1" x14ac:dyDescent="0.25">
      <c r="A28" s="10">
        <v>4313105</v>
      </c>
      <c r="B28" s="6">
        <v>3105</v>
      </c>
      <c r="C28" s="7">
        <v>1010</v>
      </c>
      <c r="D28" s="11" t="s">
        <v>18</v>
      </c>
      <c r="E28" s="15">
        <v>30328943</v>
      </c>
      <c r="F28" s="15">
        <v>22136685</v>
      </c>
      <c r="G28" s="15">
        <v>19895886.32</v>
      </c>
      <c r="H28" s="16">
        <f t="shared" si="3"/>
        <v>0.65600328768463845</v>
      </c>
      <c r="I28" s="16">
        <f t="shared" si="4"/>
        <v>0.89877442444521394</v>
      </c>
      <c r="J28" s="15">
        <v>10500000</v>
      </c>
      <c r="K28" s="15">
        <v>9500000</v>
      </c>
      <c r="L28" s="15">
        <v>3213832</v>
      </c>
      <c r="M28" s="16">
        <f t="shared" si="13"/>
        <v>0.30607923809523807</v>
      </c>
      <c r="N28" s="16">
        <f t="shared" si="14"/>
        <v>0.3382981052631579</v>
      </c>
    </row>
    <row r="29" spans="1:14" ht="57" customHeight="1" x14ac:dyDescent="0.25">
      <c r="A29" s="10">
        <v>4313111</v>
      </c>
      <c r="B29" s="6">
        <v>3111</v>
      </c>
      <c r="C29" s="7">
        <v>1040</v>
      </c>
      <c r="D29" s="11" t="s">
        <v>19</v>
      </c>
      <c r="E29" s="15">
        <v>243652</v>
      </c>
      <c r="F29" s="15">
        <v>243652</v>
      </c>
      <c r="G29" s="15">
        <v>3700</v>
      </c>
      <c r="H29" s="16">
        <f t="shared" si="3"/>
        <v>1.5185592566447227E-2</v>
      </c>
      <c r="I29" s="16">
        <f t="shared" si="4"/>
        <v>1.5185592566447227E-2</v>
      </c>
      <c r="J29" s="15"/>
      <c r="K29" s="15"/>
      <c r="L29" s="15"/>
      <c r="M29" s="16"/>
      <c r="N29" s="16"/>
    </row>
    <row r="30" spans="1:14" ht="25.5" customHeight="1" x14ac:dyDescent="0.25">
      <c r="A30" s="10">
        <v>4313121</v>
      </c>
      <c r="B30" s="6">
        <v>3121</v>
      </c>
      <c r="C30" s="7">
        <v>1040</v>
      </c>
      <c r="D30" s="11" t="s">
        <v>20</v>
      </c>
      <c r="E30" s="15">
        <v>9301013</v>
      </c>
      <c r="F30" s="15">
        <v>7030281</v>
      </c>
      <c r="G30" s="15">
        <v>6782222.1799999997</v>
      </c>
      <c r="H30" s="16">
        <f t="shared" si="3"/>
        <v>0.72919177513245059</v>
      </c>
      <c r="I30" s="16">
        <f t="shared" si="4"/>
        <v>0.96471566072536785</v>
      </c>
      <c r="J30" s="15"/>
      <c r="K30" s="15"/>
      <c r="L30" s="15"/>
      <c r="M30" s="16"/>
      <c r="N30" s="16"/>
    </row>
    <row r="31" spans="1:14" ht="21" customHeight="1" x14ac:dyDescent="0.25">
      <c r="A31" s="10">
        <v>4313123</v>
      </c>
      <c r="B31" s="6">
        <v>3123</v>
      </c>
      <c r="C31" s="7">
        <v>1040</v>
      </c>
      <c r="D31" s="11" t="s">
        <v>21</v>
      </c>
      <c r="E31" s="15">
        <v>450000</v>
      </c>
      <c r="F31" s="15">
        <v>275000</v>
      </c>
      <c r="G31" s="15">
        <v>270000</v>
      </c>
      <c r="H31" s="16">
        <f t="shared" si="3"/>
        <v>0.6</v>
      </c>
      <c r="I31" s="16">
        <f t="shared" si="4"/>
        <v>0.98181818181818181</v>
      </c>
      <c r="J31" s="15"/>
      <c r="K31" s="15"/>
      <c r="L31" s="15"/>
      <c r="M31" s="16"/>
      <c r="N31" s="16"/>
    </row>
    <row r="32" spans="1:14" ht="26.25" customHeight="1" x14ac:dyDescent="0.25">
      <c r="A32" s="10">
        <v>4313132</v>
      </c>
      <c r="B32" s="6">
        <v>3132</v>
      </c>
      <c r="C32" s="7">
        <v>1040</v>
      </c>
      <c r="D32" s="11" t="s">
        <v>22</v>
      </c>
      <c r="E32" s="15">
        <v>23598635</v>
      </c>
      <c r="F32" s="15">
        <v>17676840</v>
      </c>
      <c r="G32" s="15">
        <v>14742755.539999999</v>
      </c>
      <c r="H32" s="16">
        <f t="shared" si="3"/>
        <v>0.62472916505552123</v>
      </c>
      <c r="I32" s="16">
        <f t="shared" si="4"/>
        <v>0.83401532966299396</v>
      </c>
      <c r="J32" s="15"/>
      <c r="K32" s="15"/>
      <c r="L32" s="15"/>
      <c r="M32" s="16"/>
      <c r="N32" s="16"/>
    </row>
    <row r="33" spans="1:14" ht="18" customHeight="1" x14ac:dyDescent="0.25">
      <c r="A33" s="10">
        <v>4313133</v>
      </c>
      <c r="B33" s="6">
        <v>3133</v>
      </c>
      <c r="C33" s="7">
        <v>1040</v>
      </c>
      <c r="D33" s="11" t="s">
        <v>23</v>
      </c>
      <c r="E33" s="15">
        <v>64000</v>
      </c>
      <c r="F33" s="15">
        <v>36280</v>
      </c>
      <c r="G33" s="15">
        <v>28808.68</v>
      </c>
      <c r="H33" s="16">
        <f t="shared" si="3"/>
        <v>0.45013562499999998</v>
      </c>
      <c r="I33" s="16">
        <f t="shared" si="4"/>
        <v>0.79406504961411251</v>
      </c>
      <c r="J33" s="15"/>
      <c r="K33" s="15"/>
      <c r="L33" s="15"/>
      <c r="M33" s="16"/>
      <c r="N33" s="16"/>
    </row>
    <row r="34" spans="1:14" ht="19.5" customHeight="1" x14ac:dyDescent="0.25">
      <c r="A34" s="10">
        <v>4313210</v>
      </c>
      <c r="B34" s="6">
        <v>3210</v>
      </c>
      <c r="C34" s="7">
        <v>1050</v>
      </c>
      <c r="D34" s="11" t="s">
        <v>24</v>
      </c>
      <c r="E34" s="15">
        <v>60000</v>
      </c>
      <c r="F34" s="15">
        <v>60000</v>
      </c>
      <c r="G34" s="15">
        <v>53341.75</v>
      </c>
      <c r="H34" s="16">
        <f t="shared" si="3"/>
        <v>0.88902916666666665</v>
      </c>
      <c r="I34" s="16">
        <f t="shared" si="4"/>
        <v>0.88902916666666665</v>
      </c>
      <c r="J34" s="15"/>
      <c r="K34" s="15"/>
      <c r="L34" s="15"/>
      <c r="M34" s="16"/>
      <c r="N34" s="16"/>
    </row>
    <row r="35" spans="1:14" ht="207.75" customHeight="1" x14ac:dyDescent="0.25">
      <c r="A35" s="10">
        <v>4313221</v>
      </c>
      <c r="B35" s="6">
        <v>3221</v>
      </c>
      <c r="C35" s="7">
        <v>1060</v>
      </c>
      <c r="D35" s="48" t="s">
        <v>57</v>
      </c>
      <c r="E35" s="15"/>
      <c r="F35" s="15"/>
      <c r="G35" s="15"/>
      <c r="H35" s="16"/>
      <c r="I35" s="16"/>
      <c r="J35" s="15">
        <v>29267940</v>
      </c>
      <c r="K35" s="15">
        <v>23496058</v>
      </c>
      <c r="L35" s="15">
        <v>23496053.809999999</v>
      </c>
      <c r="M35" s="16">
        <f t="shared" ref="M35:M37" si="15">L35/J35</f>
        <v>0.8027915121460546</v>
      </c>
      <c r="N35" s="45">
        <f t="shared" ref="N35:N37" si="16">L35/K35</f>
        <v>0.99999982167221402</v>
      </c>
    </row>
    <row r="36" spans="1:14" ht="253.5" customHeight="1" x14ac:dyDescent="0.25">
      <c r="A36" s="10">
        <v>4313222</v>
      </c>
      <c r="B36" s="6">
        <v>3222</v>
      </c>
      <c r="C36" s="7">
        <v>1060</v>
      </c>
      <c r="D36" s="48" t="s">
        <v>58</v>
      </c>
      <c r="E36" s="15"/>
      <c r="F36" s="15"/>
      <c r="G36" s="15"/>
      <c r="H36" s="16"/>
      <c r="I36" s="16"/>
      <c r="J36" s="15">
        <v>68071662</v>
      </c>
      <c r="K36" s="15">
        <v>62561117</v>
      </c>
      <c r="L36" s="15">
        <v>62561103.670000002</v>
      </c>
      <c r="M36" s="16">
        <f t="shared" si="15"/>
        <v>0.91904768933069392</v>
      </c>
      <c r="N36" s="45">
        <f t="shared" si="16"/>
        <v>0.99999978692835678</v>
      </c>
    </row>
    <row r="37" spans="1:14" ht="173.25" customHeight="1" x14ac:dyDescent="0.25">
      <c r="A37" s="10">
        <v>4313223</v>
      </c>
      <c r="B37" s="6">
        <v>3223</v>
      </c>
      <c r="C37" s="7">
        <v>1060</v>
      </c>
      <c r="D37" s="11" t="s">
        <v>59</v>
      </c>
      <c r="E37" s="15"/>
      <c r="F37" s="15"/>
      <c r="G37" s="15"/>
      <c r="H37" s="16"/>
      <c r="I37" s="16"/>
      <c r="J37" s="15">
        <v>10894168</v>
      </c>
      <c r="K37" s="15">
        <v>10894168</v>
      </c>
      <c r="L37" s="15">
        <v>10894165.810000001</v>
      </c>
      <c r="M37" s="16">
        <f t="shared" si="15"/>
        <v>0.99999979897501123</v>
      </c>
      <c r="N37" s="45">
        <f t="shared" si="16"/>
        <v>0.99999979897501123</v>
      </c>
    </row>
    <row r="38" spans="1:14" ht="39" customHeight="1" x14ac:dyDescent="0.25">
      <c r="A38" s="10">
        <v>4313241</v>
      </c>
      <c r="B38" s="6">
        <v>3241</v>
      </c>
      <c r="C38" s="7">
        <v>1090</v>
      </c>
      <c r="D38" s="11" t="s">
        <v>25</v>
      </c>
      <c r="E38" s="15">
        <v>6428203</v>
      </c>
      <c r="F38" s="15">
        <v>4798379</v>
      </c>
      <c r="G38" s="15">
        <v>4311953.96</v>
      </c>
      <c r="H38" s="16">
        <f t="shared" si="3"/>
        <v>0.67078683731674316</v>
      </c>
      <c r="I38" s="16">
        <f t="shared" si="4"/>
        <v>0.8986272155659234</v>
      </c>
      <c r="J38" s="15"/>
      <c r="K38" s="15"/>
      <c r="L38" s="15"/>
      <c r="M38" s="16"/>
      <c r="N38" s="16"/>
    </row>
    <row r="39" spans="1:14" ht="27.75" customHeight="1" x14ac:dyDescent="0.25">
      <c r="A39" s="10">
        <v>4313242</v>
      </c>
      <c r="B39" s="6">
        <v>3242</v>
      </c>
      <c r="C39" s="7">
        <v>1090</v>
      </c>
      <c r="D39" s="11" t="s">
        <v>26</v>
      </c>
      <c r="E39" s="15">
        <v>90000</v>
      </c>
      <c r="F39" s="15">
        <v>60000</v>
      </c>
      <c r="G39" s="15">
        <v>60000</v>
      </c>
      <c r="H39" s="16">
        <f t="shared" si="3"/>
        <v>0.66666666666666663</v>
      </c>
      <c r="I39" s="16">
        <f t="shared" si="4"/>
        <v>1</v>
      </c>
      <c r="J39" s="15"/>
      <c r="K39" s="15"/>
      <c r="L39" s="15"/>
      <c r="M39" s="16"/>
      <c r="N39" s="16"/>
    </row>
    <row r="40" spans="1:14" ht="21" customHeight="1" x14ac:dyDescent="0.25">
      <c r="A40" s="10">
        <v>4314030</v>
      </c>
      <c r="B40" s="6">
        <v>4030</v>
      </c>
      <c r="C40" s="5">
        <v>824</v>
      </c>
      <c r="D40" s="11" t="s">
        <v>27</v>
      </c>
      <c r="E40" s="15">
        <v>33618143</v>
      </c>
      <c r="F40" s="15">
        <v>25106947</v>
      </c>
      <c r="G40" s="15">
        <v>23236405.800000001</v>
      </c>
      <c r="H40" s="16">
        <f t="shared" si="3"/>
        <v>0.69118647630239427</v>
      </c>
      <c r="I40" s="16">
        <f t="shared" si="4"/>
        <v>0.92549706660869602</v>
      </c>
      <c r="J40" s="15">
        <v>1800000</v>
      </c>
      <c r="K40" s="15">
        <v>1800000</v>
      </c>
      <c r="L40" s="15">
        <v>303749.2</v>
      </c>
      <c r="M40" s="16">
        <v>0</v>
      </c>
      <c r="N40" s="16">
        <v>0</v>
      </c>
    </row>
    <row r="41" spans="1:14" ht="37.5" customHeight="1" x14ac:dyDescent="0.25">
      <c r="A41" s="10">
        <v>4314060</v>
      </c>
      <c r="B41" s="6">
        <v>4060</v>
      </c>
      <c r="C41" s="5">
        <v>828</v>
      </c>
      <c r="D41" s="11" t="s">
        <v>28</v>
      </c>
      <c r="E41" s="15">
        <v>8478278</v>
      </c>
      <c r="F41" s="15">
        <v>6124484</v>
      </c>
      <c r="G41" s="15">
        <v>4802041.53</v>
      </c>
      <c r="H41" s="16">
        <f t="shared" si="3"/>
        <v>0.56639349759467672</v>
      </c>
      <c r="I41" s="16">
        <f t="shared" si="4"/>
        <v>0.78407283454410204</v>
      </c>
      <c r="J41" s="15"/>
      <c r="K41" s="15"/>
      <c r="L41" s="15"/>
      <c r="M41" s="16"/>
      <c r="N41" s="16"/>
    </row>
    <row r="42" spans="1:14" ht="27.75" customHeight="1" x14ac:dyDescent="0.25">
      <c r="A42" s="10">
        <v>4314081</v>
      </c>
      <c r="B42" s="6">
        <v>4081</v>
      </c>
      <c r="C42" s="5">
        <v>829</v>
      </c>
      <c r="D42" s="11" t="s">
        <v>29</v>
      </c>
      <c r="E42" s="15">
        <v>3620084</v>
      </c>
      <c r="F42" s="15">
        <v>2729920</v>
      </c>
      <c r="G42" s="15">
        <v>2640958.0299999998</v>
      </c>
      <c r="H42" s="16">
        <f t="shared" si="3"/>
        <v>0.72952948881849145</v>
      </c>
      <c r="I42" s="16">
        <f t="shared" si="4"/>
        <v>0.96741224284960725</v>
      </c>
      <c r="J42" s="15"/>
      <c r="K42" s="15"/>
      <c r="L42" s="15"/>
      <c r="M42" s="16"/>
      <c r="N42" s="16"/>
    </row>
    <row r="43" spans="1:14" ht="18.75" customHeight="1" x14ac:dyDescent="0.25">
      <c r="A43" s="10">
        <v>4314082</v>
      </c>
      <c r="B43" s="6">
        <v>4082</v>
      </c>
      <c r="C43" s="5">
        <v>829</v>
      </c>
      <c r="D43" s="11" t="s">
        <v>30</v>
      </c>
      <c r="E43" s="15">
        <v>366900</v>
      </c>
      <c r="F43" s="15"/>
      <c r="G43" s="15"/>
      <c r="H43" s="16">
        <f t="shared" si="3"/>
        <v>0</v>
      </c>
      <c r="I43" s="16">
        <v>0</v>
      </c>
      <c r="J43" s="15"/>
      <c r="K43" s="15"/>
      <c r="L43" s="15"/>
      <c r="M43" s="16"/>
      <c r="N43" s="16"/>
    </row>
    <row r="44" spans="1:14" ht="39" customHeight="1" x14ac:dyDescent="0.25">
      <c r="A44" s="10">
        <v>4315031</v>
      </c>
      <c r="B44" s="6">
        <v>5031</v>
      </c>
      <c r="C44" s="5">
        <v>810</v>
      </c>
      <c r="D44" s="11" t="s">
        <v>31</v>
      </c>
      <c r="E44" s="15">
        <v>45505480</v>
      </c>
      <c r="F44" s="15">
        <v>33484498</v>
      </c>
      <c r="G44" s="15">
        <v>29623274.699999999</v>
      </c>
      <c r="H44" s="16">
        <f t="shared" si="3"/>
        <v>0.65098257836199069</v>
      </c>
      <c r="I44" s="16">
        <f t="shared" si="4"/>
        <v>0.88468624197382317</v>
      </c>
      <c r="J44" s="15"/>
      <c r="K44" s="15"/>
      <c r="L44" s="15"/>
      <c r="M44" s="16"/>
      <c r="N44" s="16"/>
    </row>
    <row r="45" spans="1:14" ht="45" x14ac:dyDescent="0.25">
      <c r="A45" s="10">
        <v>4315061</v>
      </c>
      <c r="B45" s="6">
        <v>5061</v>
      </c>
      <c r="C45" s="5">
        <v>810</v>
      </c>
      <c r="D45" s="11" t="s">
        <v>32</v>
      </c>
      <c r="E45" s="15">
        <v>120000</v>
      </c>
      <c r="F45" s="15">
        <v>90000</v>
      </c>
      <c r="G45" s="15">
        <v>57804</v>
      </c>
      <c r="H45" s="16">
        <f t="shared" si="3"/>
        <v>0.48170000000000002</v>
      </c>
      <c r="I45" s="16">
        <f t="shared" si="4"/>
        <v>0.64226666666666665</v>
      </c>
      <c r="J45" s="15"/>
      <c r="K45" s="15"/>
      <c r="L45" s="15"/>
      <c r="M45" s="16"/>
      <c r="N45" s="16"/>
    </row>
    <row r="46" spans="1:14" ht="30" customHeight="1" x14ac:dyDescent="0.25">
      <c r="A46" s="10">
        <v>4316011</v>
      </c>
      <c r="B46" s="6">
        <v>6011</v>
      </c>
      <c r="C46" s="18">
        <v>610</v>
      </c>
      <c r="D46" s="11" t="s">
        <v>33</v>
      </c>
      <c r="E46" s="36">
        <v>2929181</v>
      </c>
      <c r="F46" s="15">
        <v>2196885</v>
      </c>
      <c r="G46" s="15">
        <v>1488941.38</v>
      </c>
      <c r="H46" s="16">
        <f t="shared" si="3"/>
        <v>0.50831320427109139</v>
      </c>
      <c r="I46" s="16">
        <f t="shared" si="4"/>
        <v>0.67775117040719013</v>
      </c>
      <c r="J46" s="15">
        <v>112117000</v>
      </c>
      <c r="K46" s="15">
        <v>73022000</v>
      </c>
      <c r="L46" s="15">
        <v>27738120.829999998</v>
      </c>
      <c r="M46" s="16">
        <f t="shared" ref="M46:M49" si="17">L46/J46</f>
        <v>0.24740334498782521</v>
      </c>
      <c r="N46" s="16">
        <f t="shared" ref="N46:N51" si="18">L46/K46</f>
        <v>0.37985977965544626</v>
      </c>
    </row>
    <row r="47" spans="1:14" ht="30.75" customHeight="1" x14ac:dyDescent="0.25">
      <c r="A47" s="32">
        <v>4316015</v>
      </c>
      <c r="B47" s="33">
        <v>6015</v>
      </c>
      <c r="C47" s="35">
        <v>620</v>
      </c>
      <c r="D47" s="11" t="s">
        <v>53</v>
      </c>
      <c r="E47" s="36"/>
      <c r="F47" s="15"/>
      <c r="G47" s="15"/>
      <c r="H47" s="16"/>
      <c r="I47" s="16"/>
      <c r="J47" s="15">
        <v>144200</v>
      </c>
      <c r="K47" s="15">
        <v>144200</v>
      </c>
      <c r="L47" s="15"/>
      <c r="M47" s="16">
        <f t="shared" si="17"/>
        <v>0</v>
      </c>
      <c r="N47" s="16">
        <v>0</v>
      </c>
    </row>
    <row r="48" spans="1:14" ht="42" customHeight="1" x14ac:dyDescent="0.25">
      <c r="A48" s="22">
        <v>4316016</v>
      </c>
      <c r="B48" s="22">
        <v>6016</v>
      </c>
      <c r="C48" s="19">
        <v>620</v>
      </c>
      <c r="D48" s="11" t="s">
        <v>43</v>
      </c>
      <c r="E48" s="37"/>
      <c r="F48" s="20"/>
      <c r="G48" s="20"/>
      <c r="H48" s="20"/>
      <c r="I48" s="20"/>
      <c r="J48" s="17">
        <v>281000</v>
      </c>
      <c r="K48" s="15">
        <v>281000</v>
      </c>
      <c r="L48" s="15"/>
      <c r="M48" s="16">
        <f t="shared" si="17"/>
        <v>0</v>
      </c>
      <c r="N48" s="16">
        <f t="shared" si="18"/>
        <v>0</v>
      </c>
    </row>
    <row r="49" spans="1:14" ht="36.75" customHeight="1" x14ac:dyDescent="0.25">
      <c r="A49" s="32">
        <v>4316017</v>
      </c>
      <c r="B49" s="33">
        <v>6017</v>
      </c>
      <c r="C49" s="34">
        <v>620</v>
      </c>
      <c r="D49" s="11" t="s">
        <v>52</v>
      </c>
      <c r="E49" s="21"/>
      <c r="F49" s="20"/>
      <c r="G49" s="20"/>
      <c r="H49" s="20"/>
      <c r="I49" s="20"/>
      <c r="J49" s="15">
        <v>3864078</v>
      </c>
      <c r="K49" s="15">
        <f>J49</f>
        <v>3864078</v>
      </c>
      <c r="L49" s="15">
        <v>205036.61</v>
      </c>
      <c r="M49" s="16">
        <f t="shared" si="17"/>
        <v>5.3062233733377012E-2</v>
      </c>
      <c r="N49" s="45">
        <f t="shared" si="18"/>
        <v>5.3062233733377012E-2</v>
      </c>
    </row>
    <row r="50" spans="1:14" ht="27.75" customHeight="1" x14ac:dyDescent="0.25">
      <c r="A50" s="51">
        <v>4316090</v>
      </c>
      <c r="B50" s="33">
        <v>6090</v>
      </c>
      <c r="C50" s="49">
        <v>640</v>
      </c>
      <c r="D50" s="50" t="s">
        <v>64</v>
      </c>
      <c r="E50" s="41"/>
      <c r="F50" s="42"/>
      <c r="G50" s="42"/>
      <c r="H50" s="42"/>
      <c r="I50" s="42"/>
      <c r="J50" s="44">
        <v>4947823</v>
      </c>
      <c r="K50" s="44"/>
      <c r="L50" s="44"/>
      <c r="M50" s="45"/>
      <c r="N50" s="45"/>
    </row>
    <row r="51" spans="1:14" ht="24.75" customHeight="1" x14ac:dyDescent="0.25">
      <c r="A51" s="38">
        <v>4317321</v>
      </c>
      <c r="B51" s="38">
        <v>7321</v>
      </c>
      <c r="C51" s="39">
        <v>443</v>
      </c>
      <c r="D51" s="40" t="s">
        <v>41</v>
      </c>
      <c r="E51" s="41"/>
      <c r="F51" s="42"/>
      <c r="G51" s="42"/>
      <c r="H51" s="42"/>
      <c r="I51" s="42"/>
      <c r="J51" s="43">
        <v>240717500</v>
      </c>
      <c r="K51" s="43">
        <v>74880800</v>
      </c>
      <c r="L51" s="44">
        <v>2807378.22</v>
      </c>
      <c r="M51" s="45">
        <f t="shared" si="5"/>
        <v>1.1662543105507494E-2</v>
      </c>
      <c r="N51" s="45">
        <f t="shared" si="18"/>
        <v>3.7491295766070881E-2</v>
      </c>
    </row>
    <row r="52" spans="1:14" ht="75" customHeight="1" x14ac:dyDescent="0.25">
      <c r="A52" s="46">
        <v>4318753</v>
      </c>
      <c r="B52" s="46">
        <v>8753</v>
      </c>
      <c r="C52" s="46">
        <v>490</v>
      </c>
      <c r="D52" s="47" t="s">
        <v>56</v>
      </c>
      <c r="E52" s="17">
        <v>8360379</v>
      </c>
      <c r="F52" s="17">
        <v>8360379</v>
      </c>
      <c r="G52" s="17"/>
      <c r="H52" s="16">
        <f t="shared" ref="H52" si="19">G52/E52</f>
        <v>0</v>
      </c>
      <c r="I52" s="16">
        <v>0</v>
      </c>
      <c r="J52" s="17"/>
      <c r="K52" s="17"/>
      <c r="L52" s="17"/>
      <c r="M52" s="17"/>
      <c r="N52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E18A-2056-4E32-AB91-BE26D8431F19}">
  <dimension ref="A1:P49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SUM(E8:E49)</f>
        <v>2968080918</v>
      </c>
      <c r="F7" s="13">
        <f t="shared" ref="F7:G7" si="0">SUM(F8:F49)</f>
        <v>1987485538</v>
      </c>
      <c r="G7" s="13">
        <f t="shared" si="0"/>
        <v>1664104826.1399996</v>
      </c>
      <c r="H7" s="14">
        <f>G7/E7</f>
        <v>0.56066693331977402</v>
      </c>
      <c r="I7" s="14">
        <f>G7/F7</f>
        <v>0.83729153964792258</v>
      </c>
      <c r="J7" s="13">
        <f>SUM(J8:J49)</f>
        <v>727875107</v>
      </c>
      <c r="K7" s="13">
        <f t="shared" ref="K7:L7" si="1">SUM(K8:K49)</f>
        <v>479848580</v>
      </c>
      <c r="L7" s="13">
        <f t="shared" si="1"/>
        <v>145637604.64000002</v>
      </c>
      <c r="M7" s="14">
        <f>L7/J7</f>
        <v>0.20008598073955017</v>
      </c>
      <c r="N7" s="14">
        <f t="shared" ref="N7" si="2">L7/K7</f>
        <v>0.30350742027828864</v>
      </c>
      <c r="O7" s="27">
        <f>G7+L7</f>
        <v>1809742430.7799997</v>
      </c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118956401</v>
      </c>
      <c r="G8" s="15">
        <v>107144021.87</v>
      </c>
      <c r="H8" s="16">
        <f t="shared" ref="H8:H44" si="3">G8/E8</f>
        <v>0.61413695751177233</v>
      </c>
      <c r="I8" s="16">
        <f t="shared" ref="I8:I44" si="4">G8/F8</f>
        <v>0.90069992845530022</v>
      </c>
      <c r="J8" s="15"/>
      <c r="K8" s="15"/>
      <c r="L8" s="15"/>
      <c r="M8" s="16"/>
      <c r="N8" s="16"/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510222160</v>
      </c>
      <c r="G9" s="15">
        <v>429054852.11000001</v>
      </c>
      <c r="H9" s="16">
        <f t="shared" si="3"/>
        <v>0.56597931011465297</v>
      </c>
      <c r="I9" s="16">
        <f t="shared" si="4"/>
        <v>0.84091771339371069</v>
      </c>
      <c r="J9" s="15">
        <v>49337463</v>
      </c>
      <c r="K9" s="15">
        <v>30337463</v>
      </c>
      <c r="L9" s="15">
        <v>12723603.609999999</v>
      </c>
      <c r="M9" s="16">
        <f t="shared" ref="M9:M48" si="5">L9/J9</f>
        <v>0.25788929621290013</v>
      </c>
      <c r="N9" s="16">
        <f t="shared" ref="N9:N10" si="6">L9/K9</f>
        <v>0.41940236103460593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544063561</v>
      </c>
      <c r="G10" s="15">
        <v>378284092.01999998</v>
      </c>
      <c r="H10" s="16">
        <f t="shared" si="3"/>
        <v>0.47869807924701246</v>
      </c>
      <c r="I10" s="16">
        <f t="shared" si="4"/>
        <v>0.69529393096039371</v>
      </c>
      <c r="J10" s="15">
        <v>104168855</v>
      </c>
      <c r="K10" s="15">
        <v>69168855</v>
      </c>
      <c r="L10" s="15">
        <v>13247526.68</v>
      </c>
      <c r="M10" s="16">
        <f t="shared" si="5"/>
        <v>0.12717358446533755</v>
      </c>
      <c r="N10" s="16">
        <f t="shared" si="6"/>
        <v>0.19152444666027796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27721040</v>
      </c>
      <c r="G11" s="15">
        <v>17916543.43</v>
      </c>
      <c r="H11" s="16">
        <f t="shared" si="3"/>
        <v>0.42145273876457684</v>
      </c>
      <c r="I11" s="16">
        <f t="shared" si="4"/>
        <v>0.64631570208044142</v>
      </c>
      <c r="J11" s="15">
        <v>6000000</v>
      </c>
      <c r="K11" s="15">
        <v>6000000</v>
      </c>
      <c r="L11" s="15"/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7279886</v>
      </c>
      <c r="G12" s="15">
        <v>3883148.02</v>
      </c>
      <c r="H12" s="16">
        <f t="shared" si="3"/>
        <v>0.3439712038958414</v>
      </c>
      <c r="I12" s="16">
        <f t="shared" si="4"/>
        <v>0.53340780611124949</v>
      </c>
      <c r="J12" s="15">
        <v>3000000</v>
      </c>
      <c r="K12" s="15">
        <v>2500000</v>
      </c>
      <c r="L12" s="15">
        <v>5340</v>
      </c>
      <c r="M12" s="16">
        <f t="shared" ref="M12" si="7">L12/J12</f>
        <v>1.7799999999999999E-3</v>
      </c>
      <c r="N12" s="16">
        <f t="shared" ref="N12" si="8">L12/K12</f>
        <v>2.1359999999999999E-3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443715194</v>
      </c>
      <c r="G13" s="15">
        <v>443689835</v>
      </c>
      <c r="H13" s="16">
        <f t="shared" si="3"/>
        <v>0.64486324211296164</v>
      </c>
      <c r="I13" s="16">
        <f t="shared" si="4"/>
        <v>0.99994284847500625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24262453</v>
      </c>
      <c r="G14" s="15">
        <v>23669042.350000001</v>
      </c>
      <c r="H14" s="16">
        <f t="shared" si="3"/>
        <v>0.6282159841917796</v>
      </c>
      <c r="I14" s="16">
        <f t="shared" si="4"/>
        <v>0.97554201753631431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8518039</v>
      </c>
      <c r="G15" s="15">
        <v>7717171.9100000001</v>
      </c>
      <c r="H15" s="16">
        <f t="shared" si="3"/>
        <v>0.58341877981477985</v>
      </c>
      <c r="I15" s="16">
        <f t="shared" si="4"/>
        <v>0.90597987518019119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50596557</v>
      </c>
      <c r="G16" s="15">
        <v>41794929.329999998</v>
      </c>
      <c r="H16" s="16">
        <f t="shared" si="3"/>
        <v>0.53798584670697136</v>
      </c>
      <c r="I16" s="16">
        <f t="shared" si="4"/>
        <v>0.82604295248785398</v>
      </c>
      <c r="J16" s="15">
        <v>10332019</v>
      </c>
      <c r="K16" s="15">
        <v>5857019</v>
      </c>
      <c r="L16" s="15">
        <v>2332470.75</v>
      </c>
      <c r="M16" s="16">
        <f t="shared" ref="M16" si="9">L16/J16</f>
        <v>0.22575168996495265</v>
      </c>
      <c r="N16" s="16">
        <f t="shared" ref="N16" si="10">L16/K16</f>
        <v>0.39823513463077376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83810558</v>
      </c>
      <c r="G17" s="15">
        <v>78356704.549999997</v>
      </c>
      <c r="H17" s="16">
        <f t="shared" si="3"/>
        <v>0.61979263149153896</v>
      </c>
      <c r="I17" s="16">
        <f t="shared" si="4"/>
        <v>0.9349264152375647</v>
      </c>
      <c r="J17" s="15">
        <v>6530000</v>
      </c>
      <c r="K17" s="15">
        <v>6530000</v>
      </c>
      <c r="L17" s="15">
        <v>405382</v>
      </c>
      <c r="M17" s="16">
        <f t="shared" ref="M17" si="11">L17/J17</f>
        <v>6.2079938744257275E-2</v>
      </c>
      <c r="N17" s="16">
        <f t="shared" ref="N17" si="12">L17/K17</f>
        <v>6.2079938744257275E-2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36339963</v>
      </c>
      <c r="G18" s="15">
        <v>29881935.960000001</v>
      </c>
      <c r="H18" s="16">
        <f t="shared" si="3"/>
        <v>0.54558024844092923</v>
      </c>
      <c r="I18" s="16">
        <f t="shared" si="4"/>
        <v>0.82228856314465704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28960</v>
      </c>
      <c r="H19" s="16">
        <f t="shared" si="3"/>
        <v>0.3902439024390244</v>
      </c>
      <c r="I19" s="16">
        <f t="shared" si="4"/>
        <v>0.5714285714285714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4984691</v>
      </c>
      <c r="G20" s="15">
        <v>2419858.81</v>
      </c>
      <c r="H20" s="16">
        <f t="shared" si="3"/>
        <v>0.32922290561880241</v>
      </c>
      <c r="I20" s="16">
        <f t="shared" si="4"/>
        <v>0.48545813772608976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4748864</v>
      </c>
      <c r="G21" s="15">
        <v>4476491.53</v>
      </c>
      <c r="H21" s="16">
        <f t="shared" si="3"/>
        <v>0.6070312879691907</v>
      </c>
      <c r="I21" s="16">
        <f t="shared" si="4"/>
        <v>0.94264471039810793</v>
      </c>
      <c r="J21" s="15"/>
      <c r="K21" s="15"/>
      <c r="L21" s="15"/>
      <c r="M21" s="16"/>
      <c r="N21" s="16"/>
    </row>
    <row r="22" spans="1:14" ht="50.25" customHeight="1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2660900</v>
      </c>
      <c r="G22" s="15"/>
      <c r="H22" s="16">
        <f t="shared" si="3"/>
        <v>0</v>
      </c>
      <c r="I22" s="16">
        <f t="shared" si="4"/>
        <v>0</v>
      </c>
      <c r="J22" s="15"/>
      <c r="K22" s="15"/>
      <c r="L22" s="15"/>
      <c r="M22" s="16"/>
      <c r="N22" s="16"/>
    </row>
    <row r="23" spans="1:14" ht="56.2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709314.83</v>
      </c>
      <c r="H23" s="16">
        <f t="shared" ref="H23" si="13">G23/E23</f>
        <v>0.35745972047869268</v>
      </c>
      <c r="I23" s="16">
        <f t="shared" ref="I23" si="14">G23/F23</f>
        <v>0.35745972047869268</v>
      </c>
      <c r="J23" s="15"/>
      <c r="K23" s="15"/>
      <c r="L23" s="15"/>
      <c r="M23" s="16"/>
      <c r="N23" s="16"/>
    </row>
    <row r="24" spans="1:14" ht="88.5" customHeight="1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>
        <v>36450</v>
      </c>
      <c r="H24" s="16">
        <f t="shared" si="3"/>
        <v>5.3896199911281972E-2</v>
      </c>
      <c r="I24" s="16">
        <f t="shared" si="4"/>
        <v>5.3896199911281972E-2</v>
      </c>
      <c r="J24" s="15">
        <v>9839000</v>
      </c>
      <c r="K24" s="15">
        <v>9839000</v>
      </c>
      <c r="L24" s="15">
        <v>9839000</v>
      </c>
      <c r="M24" s="16">
        <f t="shared" ref="M24:M25" si="15">L24/J24</f>
        <v>1</v>
      </c>
      <c r="N24" s="16">
        <f t="shared" ref="N24:N25" si="16">L24/K24</f>
        <v>1</v>
      </c>
    </row>
    <row r="25" spans="1:14" ht="84.75" customHeight="1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/>
      <c r="I25" s="16"/>
      <c r="J25" s="15">
        <v>25425300</v>
      </c>
      <c r="K25" s="15">
        <v>25425300</v>
      </c>
      <c r="L25" s="15">
        <v>25425300</v>
      </c>
      <c r="M25" s="16">
        <f t="shared" si="15"/>
        <v>1</v>
      </c>
      <c r="N25" s="16">
        <f t="shared" si="16"/>
        <v>1</v>
      </c>
    </row>
    <row r="26" spans="1:14" ht="25.5" customHeight="1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19662087</v>
      </c>
      <c r="G26" s="15">
        <v>17513215.600000001</v>
      </c>
      <c r="H26" s="16">
        <f t="shared" si="3"/>
        <v>0.57744233288974167</v>
      </c>
      <c r="I26" s="16">
        <f t="shared" si="4"/>
        <v>0.89070990276871431</v>
      </c>
      <c r="J26" s="15">
        <v>10500000</v>
      </c>
      <c r="K26" s="15">
        <v>7500000</v>
      </c>
      <c r="L26" s="15">
        <v>2500000</v>
      </c>
      <c r="M26" s="16">
        <f t="shared" ref="M26" si="17">L26/J26</f>
        <v>0.23809523809523808</v>
      </c>
      <c r="N26" s="16">
        <f t="shared" ref="N26" si="18">L26/K26</f>
        <v>0.33333333333333331</v>
      </c>
    </row>
    <row r="27" spans="1:14" ht="57" customHeight="1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>
        <v>3700</v>
      </c>
      <c r="H27" s="16">
        <f t="shared" si="3"/>
        <v>1.5185592566447227E-2</v>
      </c>
      <c r="I27" s="16">
        <f t="shared" si="4"/>
        <v>1.5185592566447227E-2</v>
      </c>
      <c r="J27" s="15"/>
      <c r="K27" s="15"/>
      <c r="L27" s="15"/>
      <c r="M27" s="16"/>
      <c r="N27" s="16"/>
    </row>
    <row r="28" spans="1:14" ht="25.5" customHeight="1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6310624</v>
      </c>
      <c r="G28" s="15">
        <v>6050040.9299999997</v>
      </c>
      <c r="H28" s="16">
        <f t="shared" si="3"/>
        <v>0.6504711830851112</v>
      </c>
      <c r="I28" s="16">
        <f t="shared" si="4"/>
        <v>0.95870724194627976</v>
      </c>
      <c r="J28" s="15"/>
      <c r="K28" s="15"/>
      <c r="L28" s="15"/>
      <c r="M28" s="16"/>
      <c r="N28" s="16"/>
    </row>
    <row r="29" spans="1:14" ht="21" customHeight="1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275000</v>
      </c>
      <c r="G29" s="15">
        <v>270000</v>
      </c>
      <c r="H29" s="16">
        <f t="shared" si="3"/>
        <v>0.6</v>
      </c>
      <c r="I29" s="16">
        <f t="shared" si="4"/>
        <v>0.98181818181818181</v>
      </c>
      <c r="J29" s="15"/>
      <c r="K29" s="15"/>
      <c r="L29" s="15"/>
      <c r="M29" s="16"/>
      <c r="N29" s="16"/>
    </row>
    <row r="30" spans="1:14" ht="26.25" customHeight="1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15266264</v>
      </c>
      <c r="G30" s="15">
        <v>12837175.58</v>
      </c>
      <c r="H30" s="16">
        <f t="shared" si="3"/>
        <v>0.54397958102237698</v>
      </c>
      <c r="I30" s="16">
        <f t="shared" si="4"/>
        <v>0.84088520806400313</v>
      </c>
      <c r="J30" s="15"/>
      <c r="K30" s="15"/>
      <c r="L30" s="15"/>
      <c r="M30" s="16"/>
      <c r="N30" s="16"/>
    </row>
    <row r="31" spans="1:14" ht="18" customHeight="1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29760</v>
      </c>
      <c r="G31" s="15">
        <v>28808.68</v>
      </c>
      <c r="H31" s="16">
        <f t="shared" si="3"/>
        <v>0.45013562499999998</v>
      </c>
      <c r="I31" s="16">
        <f t="shared" si="4"/>
        <v>0.96803360215053769</v>
      </c>
      <c r="J31" s="15"/>
      <c r="K31" s="15"/>
      <c r="L31" s="15"/>
      <c r="M31" s="16"/>
      <c r="N31" s="16"/>
    </row>
    <row r="32" spans="1:14" ht="19.5" customHeight="1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60000</v>
      </c>
      <c r="G32" s="15">
        <v>53341.75</v>
      </c>
      <c r="H32" s="16">
        <f t="shared" si="3"/>
        <v>0.88902916666666665</v>
      </c>
      <c r="I32" s="16">
        <f t="shared" si="4"/>
        <v>0.88902916666666665</v>
      </c>
      <c r="J32" s="15"/>
      <c r="K32" s="15"/>
      <c r="L32" s="15"/>
      <c r="M32" s="16"/>
      <c r="N32" s="16"/>
    </row>
    <row r="33" spans="1:14" ht="207.75" customHeight="1" x14ac:dyDescent="0.25">
      <c r="A33" s="10">
        <v>4313221</v>
      </c>
      <c r="B33" s="6">
        <v>3221</v>
      </c>
      <c r="C33" s="7">
        <v>1060</v>
      </c>
      <c r="D33" s="48" t="s">
        <v>57</v>
      </c>
      <c r="E33" s="15"/>
      <c r="F33" s="15"/>
      <c r="G33" s="15"/>
      <c r="H33" s="16"/>
      <c r="I33" s="16"/>
      <c r="J33" s="15">
        <v>29267940</v>
      </c>
      <c r="K33" s="15">
        <v>15938890</v>
      </c>
      <c r="L33" s="15">
        <v>15938887.33</v>
      </c>
      <c r="M33" s="16">
        <f t="shared" ref="M33:M35" si="19">L33/J33</f>
        <v>0.54458521269347959</v>
      </c>
      <c r="N33" s="45">
        <f t="shared" ref="N33:N35" si="20">L33/K33</f>
        <v>0.99999983248519819</v>
      </c>
    </row>
    <row r="34" spans="1:14" ht="253.5" customHeight="1" x14ac:dyDescent="0.25">
      <c r="A34" s="10">
        <v>4313222</v>
      </c>
      <c r="B34" s="6">
        <v>3222</v>
      </c>
      <c r="C34" s="7">
        <v>1060</v>
      </c>
      <c r="D34" s="48" t="s">
        <v>58</v>
      </c>
      <c r="E34" s="15"/>
      <c r="F34" s="15"/>
      <c r="G34" s="15"/>
      <c r="H34" s="16"/>
      <c r="I34" s="16"/>
      <c r="J34" s="15">
        <v>68071662</v>
      </c>
      <c r="K34" s="15">
        <v>28031685</v>
      </c>
      <c r="L34" s="15">
        <v>28031679.18</v>
      </c>
      <c r="M34" s="16">
        <f t="shared" si="19"/>
        <v>0.41179660311511124</v>
      </c>
      <c r="N34" s="45">
        <f t="shared" si="20"/>
        <v>0.9999997923778039</v>
      </c>
    </row>
    <row r="35" spans="1:14" ht="173.25" customHeight="1" x14ac:dyDescent="0.25">
      <c r="A35" s="10">
        <v>4313223</v>
      </c>
      <c r="B35" s="6">
        <v>3223</v>
      </c>
      <c r="C35" s="7">
        <v>1060</v>
      </c>
      <c r="D35" s="11" t="s">
        <v>59</v>
      </c>
      <c r="E35" s="15"/>
      <c r="F35" s="15"/>
      <c r="G35" s="15"/>
      <c r="H35" s="16"/>
      <c r="I35" s="16"/>
      <c r="J35" s="15">
        <v>10894168</v>
      </c>
      <c r="K35" s="15">
        <v>10894168</v>
      </c>
      <c r="L35" s="15">
        <v>10894165.810000001</v>
      </c>
      <c r="M35" s="16">
        <f t="shared" si="19"/>
        <v>0.99999979897501123</v>
      </c>
      <c r="N35" s="45">
        <f t="shared" si="20"/>
        <v>0.99999979897501123</v>
      </c>
    </row>
    <row r="36" spans="1:14" ht="39" customHeight="1" x14ac:dyDescent="0.25">
      <c r="A36" s="10">
        <v>4313241</v>
      </c>
      <c r="B36" s="6">
        <v>3241</v>
      </c>
      <c r="C36" s="7">
        <v>1090</v>
      </c>
      <c r="D36" s="11" t="s">
        <v>25</v>
      </c>
      <c r="E36" s="15">
        <v>6428203</v>
      </c>
      <c r="F36" s="15">
        <v>4285802</v>
      </c>
      <c r="G36" s="15">
        <v>3836703.98</v>
      </c>
      <c r="H36" s="16">
        <f t="shared" si="3"/>
        <v>0.59685482552433389</v>
      </c>
      <c r="I36" s="16">
        <f t="shared" si="4"/>
        <v>0.89521260664865054</v>
      </c>
      <c r="J36" s="15"/>
      <c r="K36" s="15"/>
      <c r="L36" s="15"/>
      <c r="M36" s="16"/>
      <c r="N36" s="16"/>
    </row>
    <row r="37" spans="1:14" ht="27.75" customHeight="1" x14ac:dyDescent="0.25">
      <c r="A37" s="10">
        <v>4313242</v>
      </c>
      <c r="B37" s="6">
        <v>3242</v>
      </c>
      <c r="C37" s="7">
        <v>1090</v>
      </c>
      <c r="D37" s="11" t="s">
        <v>26</v>
      </c>
      <c r="E37" s="15">
        <v>90000</v>
      </c>
      <c r="F37" s="15">
        <v>60000</v>
      </c>
      <c r="G37" s="15">
        <v>60000</v>
      </c>
      <c r="H37" s="16">
        <f t="shared" si="3"/>
        <v>0.66666666666666663</v>
      </c>
      <c r="I37" s="16">
        <f t="shared" si="4"/>
        <v>1</v>
      </c>
      <c r="J37" s="15"/>
      <c r="K37" s="15"/>
      <c r="L37" s="15"/>
      <c r="M37" s="16"/>
      <c r="N37" s="16"/>
    </row>
    <row r="38" spans="1:14" ht="21" customHeight="1" x14ac:dyDescent="0.25">
      <c r="A38" s="10">
        <v>4314030</v>
      </c>
      <c r="B38" s="6">
        <v>4030</v>
      </c>
      <c r="C38" s="5">
        <v>824</v>
      </c>
      <c r="D38" s="11" t="s">
        <v>27</v>
      </c>
      <c r="E38" s="15">
        <v>33618143</v>
      </c>
      <c r="F38" s="15">
        <v>22648464</v>
      </c>
      <c r="G38" s="15">
        <v>20190734.219999999</v>
      </c>
      <c r="H38" s="16">
        <f t="shared" si="3"/>
        <v>0.60059040798297514</v>
      </c>
      <c r="I38" s="16">
        <f t="shared" si="4"/>
        <v>0.89148359994744009</v>
      </c>
      <c r="J38" s="15">
        <v>1800000</v>
      </c>
      <c r="K38" s="15">
        <v>1800000</v>
      </c>
      <c r="L38" s="15">
        <v>6000</v>
      </c>
      <c r="M38" s="16">
        <v>0</v>
      </c>
      <c r="N38" s="16">
        <v>0</v>
      </c>
    </row>
    <row r="39" spans="1:14" ht="37.5" customHeight="1" x14ac:dyDescent="0.25">
      <c r="A39" s="10">
        <v>4314060</v>
      </c>
      <c r="B39" s="6">
        <v>4060</v>
      </c>
      <c r="C39" s="5">
        <v>828</v>
      </c>
      <c r="D39" s="11" t="s">
        <v>28</v>
      </c>
      <c r="E39" s="15">
        <v>8478278</v>
      </c>
      <c r="F39" s="15">
        <v>5546951</v>
      </c>
      <c r="G39" s="15">
        <v>4345621.9000000004</v>
      </c>
      <c r="H39" s="16">
        <f t="shared" si="3"/>
        <v>0.5125594961618386</v>
      </c>
      <c r="I39" s="16">
        <f t="shared" si="4"/>
        <v>0.78342532681467714</v>
      </c>
      <c r="J39" s="15"/>
      <c r="K39" s="15"/>
      <c r="L39" s="15"/>
      <c r="M39" s="16"/>
      <c r="N39" s="16"/>
    </row>
    <row r="40" spans="1:14" ht="27.75" customHeight="1" x14ac:dyDescent="0.25">
      <c r="A40" s="10">
        <v>4314081</v>
      </c>
      <c r="B40" s="6">
        <v>4081</v>
      </c>
      <c r="C40" s="5">
        <v>829</v>
      </c>
      <c r="D40" s="11" t="s">
        <v>29</v>
      </c>
      <c r="E40" s="15">
        <v>3620084</v>
      </c>
      <c r="F40" s="15">
        <v>2438407</v>
      </c>
      <c r="G40" s="15">
        <v>2358995.7999999998</v>
      </c>
      <c r="H40" s="16">
        <f t="shared" si="3"/>
        <v>0.65164117738704397</v>
      </c>
      <c r="I40" s="16">
        <f t="shared" si="4"/>
        <v>0.96743316435689364</v>
      </c>
      <c r="J40" s="15"/>
      <c r="K40" s="15"/>
      <c r="L40" s="15"/>
      <c r="M40" s="16"/>
      <c r="N40" s="16"/>
    </row>
    <row r="41" spans="1:14" ht="18.75" customHeight="1" x14ac:dyDescent="0.25">
      <c r="A41" s="10">
        <v>4314082</v>
      </c>
      <c r="B41" s="6">
        <v>4082</v>
      </c>
      <c r="C41" s="5">
        <v>829</v>
      </c>
      <c r="D41" s="11" t="s">
        <v>30</v>
      </c>
      <c r="E41" s="15">
        <v>366900</v>
      </c>
      <c r="F41" s="15"/>
      <c r="G41" s="15"/>
      <c r="H41" s="16">
        <f t="shared" si="3"/>
        <v>0</v>
      </c>
      <c r="I41" s="16">
        <v>0</v>
      </c>
      <c r="J41" s="15"/>
      <c r="K41" s="15"/>
      <c r="L41" s="15"/>
      <c r="M41" s="16"/>
      <c r="N41" s="16"/>
    </row>
    <row r="42" spans="1:14" ht="39" customHeight="1" x14ac:dyDescent="0.25">
      <c r="A42" s="10">
        <v>4315031</v>
      </c>
      <c r="B42" s="6">
        <v>5031</v>
      </c>
      <c r="C42" s="5">
        <v>810</v>
      </c>
      <c r="D42" s="11" t="s">
        <v>31</v>
      </c>
      <c r="E42" s="15">
        <v>45505480</v>
      </c>
      <c r="F42" s="15">
        <v>29673793</v>
      </c>
      <c r="G42" s="15">
        <v>26202378.600000001</v>
      </c>
      <c r="H42" s="16">
        <f t="shared" si="3"/>
        <v>0.57580710279289438</v>
      </c>
      <c r="I42" s="16">
        <f t="shared" si="4"/>
        <v>0.88301413304325471</v>
      </c>
      <c r="J42" s="15"/>
      <c r="K42" s="15"/>
      <c r="L42" s="15"/>
      <c r="M42" s="16"/>
      <c r="N42" s="16"/>
    </row>
    <row r="43" spans="1:14" ht="45" x14ac:dyDescent="0.25">
      <c r="A43" s="10">
        <v>4315061</v>
      </c>
      <c r="B43" s="6">
        <v>5061</v>
      </c>
      <c r="C43" s="5">
        <v>810</v>
      </c>
      <c r="D43" s="11" t="s">
        <v>32</v>
      </c>
      <c r="E43" s="15">
        <v>120000</v>
      </c>
      <c r="F43" s="15">
        <v>80000</v>
      </c>
      <c r="G43" s="15">
        <v>54904</v>
      </c>
      <c r="H43" s="16">
        <f t="shared" si="3"/>
        <v>0.45753333333333335</v>
      </c>
      <c r="I43" s="16">
        <f t="shared" si="4"/>
        <v>0.68630000000000002</v>
      </c>
      <c r="J43" s="15"/>
      <c r="K43" s="15"/>
      <c r="L43" s="15"/>
      <c r="M43" s="16"/>
      <c r="N43" s="16"/>
    </row>
    <row r="44" spans="1:14" ht="30" customHeight="1" x14ac:dyDescent="0.25">
      <c r="A44" s="10">
        <v>4316011</v>
      </c>
      <c r="B44" s="6">
        <v>6011</v>
      </c>
      <c r="C44" s="18">
        <v>610</v>
      </c>
      <c r="D44" s="11" t="s">
        <v>33</v>
      </c>
      <c r="E44" s="36">
        <v>2929181</v>
      </c>
      <c r="F44" s="15">
        <v>1952787</v>
      </c>
      <c r="G44" s="15">
        <v>1235853.3799999999</v>
      </c>
      <c r="H44" s="16">
        <f t="shared" si="3"/>
        <v>0.42191089591254344</v>
      </c>
      <c r="I44" s="16">
        <f t="shared" si="4"/>
        <v>0.63286645189669943</v>
      </c>
      <c r="J44" s="15">
        <f>900000+101439000</f>
        <v>102339000</v>
      </c>
      <c r="K44" s="15">
        <v>66222000</v>
      </c>
      <c r="L44" s="15">
        <v>21275834.449999999</v>
      </c>
      <c r="M44" s="16">
        <f t="shared" ref="M44:M47" si="21">L44/J44</f>
        <v>0.20789566489803496</v>
      </c>
      <c r="N44" s="16">
        <f t="shared" ref="N44:N46" si="22">L44/K44</f>
        <v>0.32128045740086375</v>
      </c>
    </row>
    <row r="45" spans="1:14" ht="30.75" customHeight="1" x14ac:dyDescent="0.25">
      <c r="A45" s="32">
        <v>4316015</v>
      </c>
      <c r="B45" s="33">
        <v>6015</v>
      </c>
      <c r="C45" s="35">
        <v>620</v>
      </c>
      <c r="D45" s="11" t="s">
        <v>53</v>
      </c>
      <c r="E45" s="36"/>
      <c r="F45" s="15"/>
      <c r="G45" s="15"/>
      <c r="H45" s="16"/>
      <c r="I45" s="16"/>
      <c r="J45" s="15">
        <v>144200</v>
      </c>
      <c r="K45" s="15">
        <v>144200</v>
      </c>
      <c r="L45" s="15"/>
      <c r="M45" s="16">
        <f t="shared" si="21"/>
        <v>0</v>
      </c>
      <c r="N45" s="16">
        <v>0</v>
      </c>
    </row>
    <row r="46" spans="1:14" ht="42" customHeight="1" x14ac:dyDescent="0.25">
      <c r="A46" s="22">
        <v>4316016</v>
      </c>
      <c r="B46" s="22">
        <v>6016</v>
      </c>
      <c r="C46" s="19">
        <v>620</v>
      </c>
      <c r="D46" s="11" t="s">
        <v>43</v>
      </c>
      <c r="E46" s="37"/>
      <c r="F46" s="20"/>
      <c r="G46" s="20"/>
      <c r="H46" s="20"/>
      <c r="I46" s="20"/>
      <c r="J46" s="17">
        <v>281000</v>
      </c>
      <c r="K46" s="15">
        <v>281000</v>
      </c>
      <c r="L46" s="15"/>
      <c r="M46" s="16">
        <f t="shared" si="21"/>
        <v>0</v>
      </c>
      <c r="N46" s="16">
        <f t="shared" si="22"/>
        <v>0</v>
      </c>
    </row>
    <row r="47" spans="1:14" ht="36.75" customHeight="1" x14ac:dyDescent="0.25">
      <c r="A47" s="32">
        <v>4316017</v>
      </c>
      <c r="B47" s="33">
        <v>6017</v>
      </c>
      <c r="C47" s="34">
        <v>620</v>
      </c>
      <c r="D47" s="11" t="s">
        <v>52</v>
      </c>
      <c r="E47" s="21"/>
      <c r="F47" s="20"/>
      <c r="G47" s="20"/>
      <c r="H47" s="20"/>
      <c r="I47" s="20"/>
      <c r="J47" s="15">
        <v>227000</v>
      </c>
      <c r="K47" s="15">
        <f>J47</f>
        <v>227000</v>
      </c>
      <c r="L47" s="15">
        <v>205036.61</v>
      </c>
      <c r="M47" s="16">
        <f t="shared" si="21"/>
        <v>0.90324497797356817</v>
      </c>
      <c r="N47" s="45">
        <f t="shared" ref="N47:N48" si="23">L47/K47</f>
        <v>0.90324497797356817</v>
      </c>
    </row>
    <row r="48" spans="1:14" ht="24.75" customHeight="1" x14ac:dyDescent="0.25">
      <c r="A48" s="38">
        <v>4317321</v>
      </c>
      <c r="B48" s="38">
        <v>7321</v>
      </c>
      <c r="C48" s="39">
        <v>443</v>
      </c>
      <c r="D48" s="40" t="s">
        <v>41</v>
      </c>
      <c r="E48" s="41"/>
      <c r="F48" s="42"/>
      <c r="G48" s="42"/>
      <c r="H48" s="42"/>
      <c r="I48" s="42"/>
      <c r="J48" s="43">
        <v>289717500</v>
      </c>
      <c r="K48" s="43">
        <v>193152000</v>
      </c>
      <c r="L48" s="44">
        <v>2807378.22</v>
      </c>
      <c r="M48" s="45">
        <f t="shared" si="5"/>
        <v>9.6900540008801692E-3</v>
      </c>
      <c r="N48" s="45">
        <f t="shared" si="23"/>
        <v>1.4534554237077536E-2</v>
      </c>
    </row>
    <row r="49" spans="1:14" ht="75" customHeight="1" x14ac:dyDescent="0.25">
      <c r="A49" s="46">
        <v>4318753</v>
      </c>
      <c r="B49" s="46">
        <v>8753</v>
      </c>
      <c r="C49" s="46">
        <v>490</v>
      </c>
      <c r="D49" s="47" t="s">
        <v>56</v>
      </c>
      <c r="E49" s="17">
        <v>8360379</v>
      </c>
      <c r="F49" s="17">
        <v>8360379</v>
      </c>
      <c r="G49" s="17"/>
      <c r="H49" s="16">
        <f t="shared" ref="H49" si="24">G49/E49</f>
        <v>0</v>
      </c>
      <c r="I49" s="16">
        <v>0</v>
      </c>
      <c r="J49" s="17"/>
      <c r="K49" s="17"/>
      <c r="L49" s="17"/>
      <c r="M49" s="17"/>
      <c r="N49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F8D5-9247-4299-9B4F-72041AB3CFFF}">
  <dimension ref="A1:P49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  <col min="16" max="16" width="13.7109375" customWidth="1"/>
  </cols>
  <sheetData>
    <row r="1" spans="1:16" ht="23.25" customHeight="1" x14ac:dyDescent="0.25">
      <c r="A1" s="58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SUM(E8:E49)</f>
        <v>2968080918</v>
      </c>
      <c r="F7" s="13">
        <f t="shared" ref="F7:G7" si="0">SUM(F8:F49)</f>
        <v>1811623531</v>
      </c>
      <c r="G7" s="13">
        <f t="shared" si="0"/>
        <v>1511934720.7100003</v>
      </c>
      <c r="H7" s="14">
        <f>G7/E7</f>
        <v>0.50939807993132358</v>
      </c>
      <c r="I7" s="14">
        <f>G7/F7</f>
        <v>0.83457445481259884</v>
      </c>
      <c r="J7" s="13">
        <f>SUM(J8:J49)</f>
        <v>727875107</v>
      </c>
      <c r="K7" s="13">
        <f t="shared" ref="K7:L7" si="1">SUM(K8:K49)</f>
        <v>398581137</v>
      </c>
      <c r="L7" s="13">
        <f t="shared" si="1"/>
        <v>40619159.740000002</v>
      </c>
      <c r="M7" s="14">
        <f>L7/J7</f>
        <v>5.580512281484027E-2</v>
      </c>
      <c r="N7" s="14">
        <f t="shared" ref="N7" si="2">L7/K7</f>
        <v>0.10190938799996449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105347773</v>
      </c>
      <c r="G8" s="15">
        <v>94622144.280000001</v>
      </c>
      <c r="H8" s="16">
        <f t="shared" ref="H8:H44" si="3">G8/E8</f>
        <v>0.54236302489994581</v>
      </c>
      <c r="I8" s="16">
        <f t="shared" ref="I8:I44" si="4">G8/F8</f>
        <v>0.89818836777878541</v>
      </c>
      <c r="J8" s="15"/>
      <c r="K8" s="15"/>
      <c r="L8" s="15"/>
      <c r="M8" s="16"/>
      <c r="N8" s="16"/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446444390</v>
      </c>
      <c r="G9" s="15">
        <v>389475803.77999997</v>
      </c>
      <c r="H9" s="16">
        <f t="shared" si="3"/>
        <v>0.51376938320520316</v>
      </c>
      <c r="I9" s="16">
        <f t="shared" si="4"/>
        <v>0.87239488837568324</v>
      </c>
      <c r="J9" s="15">
        <v>49337463</v>
      </c>
      <c r="K9" s="15">
        <v>23037470</v>
      </c>
      <c r="L9" s="15">
        <v>9200052.8699999992</v>
      </c>
      <c r="M9" s="16">
        <f t="shared" ref="M9:M48" si="5">L9/J9</f>
        <v>0.18647194870964481</v>
      </c>
      <c r="N9" s="16">
        <f t="shared" ref="N9:N10" si="6">L9/K9</f>
        <v>0.39935170268262959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492996267</v>
      </c>
      <c r="G10" s="15">
        <v>329783742.43000001</v>
      </c>
      <c r="H10" s="16">
        <f t="shared" si="3"/>
        <v>0.4173235073807598</v>
      </c>
      <c r="I10" s="16">
        <f t="shared" si="4"/>
        <v>0.66893760562694082</v>
      </c>
      <c r="J10" s="15">
        <v>104168855</v>
      </c>
      <c r="K10" s="15">
        <v>55640295</v>
      </c>
      <c r="L10" s="15">
        <v>4307872.09</v>
      </c>
      <c r="M10" s="16">
        <f t="shared" si="5"/>
        <v>4.1354703284393397E-2</v>
      </c>
      <c r="N10" s="16">
        <f t="shared" si="6"/>
        <v>7.7423602624680551E-2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25574160</v>
      </c>
      <c r="G11" s="15">
        <v>16083013.35</v>
      </c>
      <c r="H11" s="16">
        <f t="shared" si="3"/>
        <v>0.37832241751470203</v>
      </c>
      <c r="I11" s="16">
        <f t="shared" si="4"/>
        <v>0.62887748219296347</v>
      </c>
      <c r="J11" s="15">
        <v>6000000</v>
      </c>
      <c r="K11" s="15">
        <v>5500000</v>
      </c>
      <c r="L11" s="15"/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6554686</v>
      </c>
      <c r="G12" s="15">
        <v>3414256.34</v>
      </c>
      <c r="H12" s="16">
        <f t="shared" si="3"/>
        <v>0.30243654314233664</v>
      </c>
      <c r="I12" s="16">
        <f t="shared" si="4"/>
        <v>0.52088785641295399</v>
      </c>
      <c r="J12" s="15">
        <v>3000000</v>
      </c>
      <c r="K12" s="15">
        <v>2000000</v>
      </c>
      <c r="L12" s="15">
        <v>5340</v>
      </c>
      <c r="M12" s="16">
        <f t="shared" ref="M12" si="7">L12/J12</f>
        <v>1.7799999999999999E-3</v>
      </c>
      <c r="N12" s="16">
        <f t="shared" ref="N12" si="8">L12/K12</f>
        <v>2.6700000000000001E-3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426091126</v>
      </c>
      <c r="G13" s="15">
        <v>419477187.18000001</v>
      </c>
      <c r="H13" s="16">
        <f t="shared" si="3"/>
        <v>0.60967233769806894</v>
      </c>
      <c r="I13" s="16">
        <f t="shared" si="4"/>
        <v>0.9844776424186783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23382979</v>
      </c>
      <c r="G14" s="15">
        <v>21456023.399999999</v>
      </c>
      <c r="H14" s="16">
        <f t="shared" si="3"/>
        <v>0.56947875869903331</v>
      </c>
      <c r="I14" s="16">
        <f t="shared" si="4"/>
        <v>0.91759152672548683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8209274</v>
      </c>
      <c r="G15" s="15">
        <v>7352361.9100000001</v>
      </c>
      <c r="H15" s="16">
        <f t="shared" si="3"/>
        <v>0.55583911623511628</v>
      </c>
      <c r="I15" s="16">
        <f t="shared" si="4"/>
        <v>0.89561658071103489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46010172</v>
      </c>
      <c r="G16" s="15">
        <v>37227145.079999998</v>
      </c>
      <c r="H16" s="16">
        <f t="shared" si="3"/>
        <v>0.47918916211616586</v>
      </c>
      <c r="I16" s="16">
        <f t="shared" si="4"/>
        <v>0.80910684446039449</v>
      </c>
      <c r="J16" s="15">
        <v>10332019</v>
      </c>
      <c r="K16" s="15">
        <v>3895000</v>
      </c>
      <c r="L16" s="15">
        <v>1085149</v>
      </c>
      <c r="M16" s="16">
        <v>0</v>
      </c>
      <c r="N16" s="16">
        <v>0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79215972</v>
      </c>
      <c r="G17" s="15">
        <v>73898056.510000005</v>
      </c>
      <c r="H17" s="16">
        <f t="shared" si="3"/>
        <v>0.58452523200764639</v>
      </c>
      <c r="I17" s="16">
        <f t="shared" si="4"/>
        <v>0.93286814065729073</v>
      </c>
      <c r="J17" s="15">
        <v>6530000</v>
      </c>
      <c r="K17" s="15">
        <v>5530000</v>
      </c>
      <c r="L17" s="15">
        <v>385382</v>
      </c>
      <c r="M17" s="16">
        <f t="shared" ref="M17" si="9">L17/J17</f>
        <v>5.9017151607963246E-2</v>
      </c>
      <c r="N17" s="16">
        <f t="shared" ref="N17" si="10">L17/K17</f>
        <v>6.9689330922242318E-2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31778491</v>
      </c>
      <c r="G18" s="15">
        <v>26303381.989999998</v>
      </c>
      <c r="H18" s="16">
        <f t="shared" si="3"/>
        <v>0.4802435056467092</v>
      </c>
      <c r="I18" s="16">
        <f t="shared" si="4"/>
        <v>0.8277102267064852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21720</v>
      </c>
      <c r="H19" s="16">
        <f t="shared" si="3"/>
        <v>0.29268292682926828</v>
      </c>
      <c r="I19" s="16">
        <f t="shared" si="4"/>
        <v>1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4119690</v>
      </c>
      <c r="G20" s="15">
        <v>2105050.9700000002</v>
      </c>
      <c r="H20" s="16">
        <f t="shared" si="3"/>
        <v>0.28639315399524423</v>
      </c>
      <c r="I20" s="16">
        <f t="shared" si="4"/>
        <v>0.51097314846505448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4576726</v>
      </c>
      <c r="G21" s="15">
        <v>4069561.97</v>
      </c>
      <c r="H21" s="16">
        <f t="shared" si="3"/>
        <v>0.55184990914515086</v>
      </c>
      <c r="I21" s="16">
        <f t="shared" si="4"/>
        <v>0.88918628076052619</v>
      </c>
      <c r="J21" s="15"/>
      <c r="K21" s="15"/>
      <c r="L21" s="15"/>
      <c r="M21" s="16"/>
      <c r="N21" s="16"/>
    </row>
    <row r="22" spans="1:14" ht="50.25" customHeight="1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2328900</v>
      </c>
      <c r="G22" s="15"/>
      <c r="H22" s="16">
        <f t="shared" si="3"/>
        <v>0</v>
      </c>
      <c r="I22" s="16">
        <f t="shared" si="4"/>
        <v>0</v>
      </c>
      <c r="J22" s="15"/>
      <c r="K22" s="15"/>
      <c r="L22" s="15"/>
      <c r="M22" s="16"/>
      <c r="N22" s="16"/>
    </row>
    <row r="23" spans="1:14" ht="56.2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709314.83</v>
      </c>
      <c r="H23" s="16">
        <f t="shared" si="3"/>
        <v>0.35745972047869268</v>
      </c>
      <c r="I23" s="16">
        <v>0</v>
      </c>
      <c r="J23" s="15"/>
      <c r="K23" s="15"/>
      <c r="L23" s="15"/>
      <c r="M23" s="16"/>
      <c r="N23" s="16"/>
    </row>
    <row r="24" spans="1:14" ht="88.5" customHeight="1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/>
      <c r="H24" s="16">
        <f t="shared" si="3"/>
        <v>0</v>
      </c>
      <c r="I24" s="16">
        <f t="shared" si="4"/>
        <v>0</v>
      </c>
      <c r="J24" s="15">
        <v>9839000</v>
      </c>
      <c r="K24" s="15">
        <v>9839000</v>
      </c>
      <c r="L24" s="15">
        <v>4679200</v>
      </c>
      <c r="M24" s="16">
        <f t="shared" ref="M24:M25" si="11">L24/J24</f>
        <v>0.47557678625876615</v>
      </c>
      <c r="N24" s="16">
        <f t="shared" ref="N24:N25" si="12">L24/K24</f>
        <v>0.47557678625876615</v>
      </c>
    </row>
    <row r="25" spans="1:14" ht="84.75" customHeight="1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>
        <v>0</v>
      </c>
      <c r="I25" s="16">
        <v>0</v>
      </c>
      <c r="J25" s="15">
        <v>25425300</v>
      </c>
      <c r="K25" s="15">
        <v>25425300</v>
      </c>
      <c r="L25" s="15">
        <v>13385700</v>
      </c>
      <c r="M25" s="16">
        <f t="shared" si="11"/>
        <v>0.52647166405116164</v>
      </c>
      <c r="N25" s="16">
        <f t="shared" si="12"/>
        <v>0.52647166405116164</v>
      </c>
    </row>
    <row r="26" spans="1:14" ht="25.5" customHeight="1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18188387</v>
      </c>
      <c r="G26" s="15">
        <v>16617042.84</v>
      </c>
      <c r="H26" s="16">
        <f t="shared" si="3"/>
        <v>0.54789389923677856</v>
      </c>
      <c r="I26" s="16">
        <f t="shared" si="4"/>
        <v>0.91360728359254728</v>
      </c>
      <c r="J26" s="15">
        <v>10500000</v>
      </c>
      <c r="K26" s="15">
        <v>5500000</v>
      </c>
      <c r="L26" s="15"/>
      <c r="M26" s="16">
        <v>0</v>
      </c>
      <c r="N26" s="16">
        <v>0</v>
      </c>
    </row>
    <row r="27" spans="1:14" ht="57" customHeight="1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>
        <v>3700</v>
      </c>
      <c r="H27" s="16">
        <f t="shared" si="3"/>
        <v>1.5185592566447227E-2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5530749</v>
      </c>
      <c r="G28" s="15">
        <v>5297406.5199999996</v>
      </c>
      <c r="H28" s="16">
        <f t="shared" si="3"/>
        <v>0.56955156604984847</v>
      </c>
      <c r="I28" s="16">
        <f t="shared" si="4"/>
        <v>0.95780996751072944</v>
      </c>
      <c r="J28" s="15"/>
      <c r="K28" s="15"/>
      <c r="L28" s="15"/>
      <c r="M28" s="16"/>
      <c r="N28" s="16"/>
    </row>
    <row r="29" spans="1:14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275000</v>
      </c>
      <c r="G29" s="15">
        <v>270000</v>
      </c>
      <c r="H29" s="16">
        <f t="shared" si="3"/>
        <v>0.6</v>
      </c>
      <c r="I29" s="16">
        <v>0</v>
      </c>
      <c r="J29" s="15"/>
      <c r="K29" s="15"/>
      <c r="L29" s="15"/>
      <c r="M29" s="16"/>
      <c r="N29" s="16"/>
    </row>
    <row r="30" spans="1:14" ht="26.25" customHeight="1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13839651</v>
      </c>
      <c r="G30" s="15">
        <v>11721570.75</v>
      </c>
      <c r="H30" s="16">
        <f t="shared" si="3"/>
        <v>0.49670545563334489</v>
      </c>
      <c r="I30" s="16">
        <f t="shared" si="4"/>
        <v>0.84695566022582502</v>
      </c>
      <c r="J30" s="15"/>
      <c r="K30" s="15"/>
      <c r="L30" s="15"/>
      <c r="M30" s="16"/>
      <c r="N30" s="16"/>
    </row>
    <row r="31" spans="1:14" ht="17.25" customHeight="1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29760</v>
      </c>
      <c r="G31" s="15">
        <v>7686</v>
      </c>
      <c r="H31" s="16">
        <f t="shared" si="3"/>
        <v>0.12009375</v>
      </c>
      <c r="I31" s="16">
        <f t="shared" si="4"/>
        <v>0.25826612903225804</v>
      </c>
      <c r="J31" s="15"/>
      <c r="K31" s="15"/>
      <c r="L31" s="15"/>
      <c r="M31" s="16"/>
      <c r="N31" s="16"/>
    </row>
    <row r="32" spans="1:14" ht="16.5" customHeight="1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60000</v>
      </c>
      <c r="G32" s="15">
        <v>53341.75</v>
      </c>
      <c r="H32" s="16">
        <f t="shared" si="3"/>
        <v>0.88902916666666665</v>
      </c>
      <c r="I32" s="16">
        <f t="shared" si="4"/>
        <v>0.88902916666666665</v>
      </c>
      <c r="J32" s="15"/>
      <c r="K32" s="15"/>
      <c r="L32" s="15"/>
      <c r="M32" s="16"/>
      <c r="N32" s="16"/>
    </row>
    <row r="33" spans="1:14" ht="207.75" customHeight="1" x14ac:dyDescent="0.25">
      <c r="A33" s="10">
        <v>4313221</v>
      </c>
      <c r="B33" s="6">
        <v>3221</v>
      </c>
      <c r="C33" s="7">
        <v>1060</v>
      </c>
      <c r="D33" s="48" t="s">
        <v>57</v>
      </c>
      <c r="E33" s="15"/>
      <c r="F33" s="15"/>
      <c r="G33" s="15"/>
      <c r="H33" s="16"/>
      <c r="I33" s="16"/>
      <c r="J33" s="15">
        <v>29267940</v>
      </c>
      <c r="K33" s="15">
        <v>8155642</v>
      </c>
      <c r="L33" s="15"/>
      <c r="M33" s="16">
        <v>0</v>
      </c>
      <c r="N33" s="16">
        <v>0</v>
      </c>
    </row>
    <row r="34" spans="1:14" ht="253.5" customHeight="1" x14ac:dyDescent="0.25">
      <c r="A34" s="10">
        <v>4313222</v>
      </c>
      <c r="B34" s="6">
        <v>3222</v>
      </c>
      <c r="C34" s="7">
        <v>1060</v>
      </c>
      <c r="D34" s="48" t="s">
        <v>58</v>
      </c>
      <c r="E34" s="15"/>
      <c r="F34" s="15"/>
      <c r="G34" s="15"/>
      <c r="H34" s="16"/>
      <c r="I34" s="16"/>
      <c r="J34" s="15">
        <v>68071662</v>
      </c>
      <c r="K34" s="15">
        <v>17180162</v>
      </c>
      <c r="L34" s="15"/>
      <c r="M34" s="16">
        <v>0</v>
      </c>
      <c r="N34" s="16">
        <v>0</v>
      </c>
    </row>
    <row r="35" spans="1:14" ht="173.25" customHeight="1" x14ac:dyDescent="0.25">
      <c r="A35" s="10">
        <v>4313223</v>
      </c>
      <c r="B35" s="6">
        <v>3223</v>
      </c>
      <c r="C35" s="7">
        <v>1060</v>
      </c>
      <c r="D35" s="11" t="s">
        <v>59</v>
      </c>
      <c r="E35" s="15"/>
      <c r="F35" s="15"/>
      <c r="G35" s="15"/>
      <c r="H35" s="16"/>
      <c r="I35" s="16"/>
      <c r="J35" s="15">
        <v>10894168</v>
      </c>
      <c r="K35" s="15">
        <v>10894168</v>
      </c>
      <c r="L35" s="15"/>
      <c r="M35" s="16">
        <v>0</v>
      </c>
      <c r="N35" s="16">
        <v>0</v>
      </c>
    </row>
    <row r="36" spans="1:14" ht="39" customHeight="1" x14ac:dyDescent="0.25">
      <c r="A36" s="10">
        <v>4313241</v>
      </c>
      <c r="B36" s="6">
        <v>3241</v>
      </c>
      <c r="C36" s="7">
        <v>1090</v>
      </c>
      <c r="D36" s="11" t="s">
        <v>25</v>
      </c>
      <c r="E36" s="15">
        <v>6428203</v>
      </c>
      <c r="F36" s="15">
        <v>3773049</v>
      </c>
      <c r="G36" s="15">
        <v>3375555.98</v>
      </c>
      <c r="H36" s="16">
        <f t="shared" si="3"/>
        <v>0.52511658079248591</v>
      </c>
      <c r="I36" s="16">
        <f t="shared" si="4"/>
        <v>0.8946493883328841</v>
      </c>
      <c r="J36" s="15"/>
      <c r="K36" s="15"/>
      <c r="L36" s="15"/>
      <c r="M36" s="16"/>
      <c r="N36" s="16"/>
    </row>
    <row r="37" spans="1:14" ht="27.75" customHeight="1" x14ac:dyDescent="0.25">
      <c r="A37" s="10">
        <v>4313242</v>
      </c>
      <c r="B37" s="6">
        <v>3242</v>
      </c>
      <c r="C37" s="7">
        <v>1090</v>
      </c>
      <c r="D37" s="11" t="s">
        <v>26</v>
      </c>
      <c r="E37" s="15">
        <v>90000</v>
      </c>
      <c r="F37" s="15">
        <v>45000</v>
      </c>
      <c r="G37" s="15">
        <v>45000</v>
      </c>
      <c r="H37" s="16">
        <f t="shared" si="3"/>
        <v>0.5</v>
      </c>
      <c r="I37" s="16">
        <f t="shared" si="4"/>
        <v>1</v>
      </c>
      <c r="J37" s="15"/>
      <c r="K37" s="15"/>
      <c r="L37" s="15"/>
      <c r="M37" s="16"/>
      <c r="N37" s="16"/>
    </row>
    <row r="38" spans="1:14" ht="21" customHeight="1" x14ac:dyDescent="0.25">
      <c r="A38" s="10">
        <v>4314030</v>
      </c>
      <c r="B38" s="6">
        <v>4030</v>
      </c>
      <c r="C38" s="5">
        <v>824</v>
      </c>
      <c r="D38" s="11" t="s">
        <v>27</v>
      </c>
      <c r="E38" s="15">
        <v>33618143</v>
      </c>
      <c r="F38" s="15">
        <v>19705516</v>
      </c>
      <c r="G38" s="15">
        <v>17671501.789999999</v>
      </c>
      <c r="H38" s="16">
        <f t="shared" si="3"/>
        <v>0.52565371591167298</v>
      </c>
      <c r="I38" s="16">
        <f t="shared" si="4"/>
        <v>0.89677944946988442</v>
      </c>
      <c r="J38" s="15">
        <v>1800000</v>
      </c>
      <c r="K38" s="15">
        <v>1800000</v>
      </c>
      <c r="L38" s="15">
        <v>6000</v>
      </c>
      <c r="M38" s="16">
        <v>0</v>
      </c>
      <c r="N38" s="16">
        <v>0</v>
      </c>
    </row>
    <row r="39" spans="1:14" ht="37.5" customHeight="1" x14ac:dyDescent="0.25">
      <c r="A39" s="10">
        <v>4314060</v>
      </c>
      <c r="B39" s="6">
        <v>4060</v>
      </c>
      <c r="C39" s="5">
        <v>828</v>
      </c>
      <c r="D39" s="11" t="s">
        <v>28</v>
      </c>
      <c r="E39" s="15">
        <v>8478278</v>
      </c>
      <c r="F39" s="15">
        <v>4973915</v>
      </c>
      <c r="G39" s="15">
        <v>3874159.4</v>
      </c>
      <c r="H39" s="16">
        <f t="shared" si="3"/>
        <v>0.45695121108319403</v>
      </c>
      <c r="I39" s="16">
        <f t="shared" si="4"/>
        <v>0.77889537718276247</v>
      </c>
      <c r="J39" s="15"/>
      <c r="K39" s="15"/>
      <c r="L39" s="15"/>
      <c r="M39" s="16"/>
      <c r="N39" s="16"/>
    </row>
    <row r="40" spans="1:14" ht="27.75" customHeight="1" x14ac:dyDescent="0.25">
      <c r="A40" s="10">
        <v>4314081</v>
      </c>
      <c r="B40" s="6">
        <v>4081</v>
      </c>
      <c r="C40" s="5">
        <v>829</v>
      </c>
      <c r="D40" s="11" t="s">
        <v>29</v>
      </c>
      <c r="E40" s="15">
        <v>3620084</v>
      </c>
      <c r="F40" s="15">
        <v>2087104</v>
      </c>
      <c r="G40" s="15">
        <v>2015303.35</v>
      </c>
      <c r="H40" s="16">
        <f t="shared" si="3"/>
        <v>0.55670071467954885</v>
      </c>
      <c r="I40" s="16">
        <f t="shared" si="4"/>
        <v>0.96559795295299133</v>
      </c>
      <c r="J40" s="15"/>
      <c r="K40" s="15"/>
      <c r="L40" s="15"/>
      <c r="M40" s="16"/>
      <c r="N40" s="16"/>
    </row>
    <row r="41" spans="1:14" x14ac:dyDescent="0.25">
      <c r="A41" s="10">
        <v>4314082</v>
      </c>
      <c r="B41" s="6">
        <v>4082</v>
      </c>
      <c r="C41" s="5">
        <v>829</v>
      </c>
      <c r="D41" s="11" t="s">
        <v>30</v>
      </c>
      <c r="E41" s="15">
        <v>366900</v>
      </c>
      <c r="F41" s="15"/>
      <c r="G41" s="15"/>
      <c r="H41" s="16">
        <f t="shared" si="3"/>
        <v>0</v>
      </c>
      <c r="I41" s="16">
        <v>0</v>
      </c>
      <c r="J41" s="15"/>
      <c r="K41" s="15"/>
      <c r="L41" s="15"/>
      <c r="M41" s="16"/>
      <c r="N41" s="16"/>
    </row>
    <row r="42" spans="1:14" ht="39" customHeight="1" x14ac:dyDescent="0.25">
      <c r="A42" s="10">
        <v>4315031</v>
      </c>
      <c r="B42" s="6">
        <v>5031</v>
      </c>
      <c r="C42" s="5">
        <v>810</v>
      </c>
      <c r="D42" s="11" t="s">
        <v>31</v>
      </c>
      <c r="E42" s="15">
        <v>45505480</v>
      </c>
      <c r="F42" s="15">
        <v>27419734</v>
      </c>
      <c r="G42" s="15">
        <v>23711550.93</v>
      </c>
      <c r="H42" s="16">
        <f t="shared" si="3"/>
        <v>0.52107023000306774</v>
      </c>
      <c r="I42" s="16">
        <f t="shared" si="4"/>
        <v>0.86476225225233772</v>
      </c>
      <c r="J42" s="15"/>
      <c r="K42" s="15"/>
      <c r="L42" s="15"/>
      <c r="M42" s="16"/>
      <c r="N42" s="16"/>
    </row>
    <row r="43" spans="1:14" ht="45" x14ac:dyDescent="0.25">
      <c r="A43" s="10">
        <v>4315061</v>
      </c>
      <c r="B43" s="6">
        <v>5061</v>
      </c>
      <c r="C43" s="5">
        <v>810</v>
      </c>
      <c r="D43" s="11" t="s">
        <v>32</v>
      </c>
      <c r="E43" s="15">
        <v>120000</v>
      </c>
      <c r="F43" s="15">
        <v>70000</v>
      </c>
      <c r="G43" s="15">
        <v>36284</v>
      </c>
      <c r="H43" s="16">
        <f t="shared" si="3"/>
        <v>0.30236666666666667</v>
      </c>
      <c r="I43" s="16">
        <f t="shared" si="4"/>
        <v>0.51834285714285711</v>
      </c>
      <c r="J43" s="15"/>
      <c r="K43" s="15"/>
      <c r="L43" s="15"/>
      <c r="M43" s="16"/>
      <c r="N43" s="16"/>
    </row>
    <row r="44" spans="1:14" ht="30" customHeight="1" x14ac:dyDescent="0.25">
      <c r="A44" s="10">
        <v>4316011</v>
      </c>
      <c r="B44" s="6">
        <v>6011</v>
      </c>
      <c r="C44" s="18">
        <v>610</v>
      </c>
      <c r="D44" s="11" t="s">
        <v>33</v>
      </c>
      <c r="E44" s="36">
        <v>2929181</v>
      </c>
      <c r="F44" s="15">
        <v>1708688</v>
      </c>
      <c r="G44" s="15">
        <v>1235853.3799999999</v>
      </c>
      <c r="H44" s="16">
        <f t="shared" si="3"/>
        <v>0.42191089591254344</v>
      </c>
      <c r="I44" s="16">
        <f t="shared" si="4"/>
        <v>0.72327620958302508</v>
      </c>
      <c r="J44" s="15">
        <f>900000+101439000</f>
        <v>102339000</v>
      </c>
      <c r="K44" s="15">
        <v>54596000</v>
      </c>
      <c r="L44" s="15">
        <v>4552048.95</v>
      </c>
      <c r="M44" s="16">
        <f t="shared" ref="M44:M47" si="13">L44/J44</f>
        <v>4.448009996189136E-2</v>
      </c>
      <c r="N44" s="16">
        <f t="shared" ref="N44:N46" si="14">L44/K44</f>
        <v>8.3376968092900586E-2</v>
      </c>
    </row>
    <row r="45" spans="1:14" ht="30.75" customHeight="1" x14ac:dyDescent="0.25">
      <c r="A45" s="32">
        <v>4316015</v>
      </c>
      <c r="B45" s="33">
        <v>6015</v>
      </c>
      <c r="C45" s="35">
        <v>620</v>
      </c>
      <c r="D45" s="11" t="s">
        <v>53</v>
      </c>
      <c r="E45" s="36"/>
      <c r="F45" s="15"/>
      <c r="G45" s="15"/>
      <c r="H45" s="16"/>
      <c r="I45" s="16"/>
      <c r="J45" s="15">
        <v>144200</v>
      </c>
      <c r="K45" s="15">
        <v>72100</v>
      </c>
      <c r="L45" s="15"/>
      <c r="M45" s="16">
        <f t="shared" si="13"/>
        <v>0</v>
      </c>
      <c r="N45" s="16">
        <v>0</v>
      </c>
    </row>
    <row r="46" spans="1:14" ht="42" customHeight="1" x14ac:dyDescent="0.25">
      <c r="A46" s="22">
        <v>4316016</v>
      </c>
      <c r="B46" s="22">
        <v>6016</v>
      </c>
      <c r="C46" s="19">
        <v>620</v>
      </c>
      <c r="D46" s="11" t="s">
        <v>43</v>
      </c>
      <c r="E46" s="37"/>
      <c r="F46" s="20"/>
      <c r="G46" s="20"/>
      <c r="H46" s="20"/>
      <c r="I46" s="20"/>
      <c r="J46" s="17">
        <v>281000</v>
      </c>
      <c r="K46" s="15">
        <v>281000</v>
      </c>
      <c r="L46" s="15"/>
      <c r="M46" s="16">
        <f t="shared" si="13"/>
        <v>0</v>
      </c>
      <c r="N46" s="16">
        <f t="shared" si="14"/>
        <v>0</v>
      </c>
    </row>
    <row r="47" spans="1:14" ht="36.75" customHeight="1" x14ac:dyDescent="0.25">
      <c r="A47" s="32">
        <v>4316017</v>
      </c>
      <c r="B47" s="33">
        <v>6017</v>
      </c>
      <c r="C47" s="34">
        <v>620</v>
      </c>
      <c r="D47" s="11" t="s">
        <v>52</v>
      </c>
      <c r="E47" s="21"/>
      <c r="F47" s="20"/>
      <c r="G47" s="20"/>
      <c r="H47" s="20"/>
      <c r="I47" s="20"/>
      <c r="J47" s="15">
        <v>227000</v>
      </c>
      <c r="K47" s="15">
        <f>J47</f>
        <v>227000</v>
      </c>
      <c r="L47" s="15">
        <v>205036.61</v>
      </c>
      <c r="M47" s="16">
        <f t="shared" si="13"/>
        <v>0.90324497797356817</v>
      </c>
      <c r="N47" s="45">
        <f t="shared" ref="N47:N48" si="15">L47/K47</f>
        <v>0.90324497797356817</v>
      </c>
    </row>
    <row r="48" spans="1:14" ht="24.75" customHeight="1" x14ac:dyDescent="0.25">
      <c r="A48" s="38">
        <v>4317321</v>
      </c>
      <c r="B48" s="38">
        <v>7321</v>
      </c>
      <c r="C48" s="39">
        <v>443</v>
      </c>
      <c r="D48" s="40" t="s">
        <v>41</v>
      </c>
      <c r="E48" s="41"/>
      <c r="F48" s="42"/>
      <c r="G48" s="42"/>
      <c r="H48" s="42"/>
      <c r="I48" s="42"/>
      <c r="J48" s="43">
        <v>289717500</v>
      </c>
      <c r="K48" s="43">
        <v>169008000</v>
      </c>
      <c r="L48" s="44">
        <v>2807378.22</v>
      </c>
      <c r="M48" s="45">
        <f t="shared" si="5"/>
        <v>9.6900540008801692E-3</v>
      </c>
      <c r="N48" s="45">
        <f t="shared" si="15"/>
        <v>1.6610919128088611E-2</v>
      </c>
    </row>
    <row r="49" spans="1:14" ht="75" customHeight="1" x14ac:dyDescent="0.25">
      <c r="A49" s="46">
        <v>4318753</v>
      </c>
      <c r="B49" s="46">
        <v>8753</v>
      </c>
      <c r="C49" s="46">
        <v>490</v>
      </c>
      <c r="D49" s="47" t="s">
        <v>56</v>
      </c>
      <c r="E49" s="17">
        <v>8360379</v>
      </c>
      <c r="F49" s="17">
        <v>8360379</v>
      </c>
      <c r="G49" s="17"/>
      <c r="H49" s="16">
        <f t="shared" ref="H49" si="16">G49/E49</f>
        <v>0</v>
      </c>
      <c r="I49" s="16">
        <v>0</v>
      </c>
      <c r="J49" s="17"/>
      <c r="K49" s="17"/>
      <c r="L49" s="17"/>
      <c r="M49" s="17"/>
      <c r="N49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6208-BAD8-4FE3-868A-5DD44E18EA22}">
  <dimension ref="A1:O45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</cols>
  <sheetData>
    <row r="1" spans="1:15" ht="23.25" customHeight="1" x14ac:dyDescent="0.25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5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5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5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5" ht="26.25" customHeight="1" x14ac:dyDescent="0.25">
      <c r="A7" s="8">
        <v>4300000</v>
      </c>
      <c r="B7" s="3"/>
      <c r="C7" s="3"/>
      <c r="D7" s="9" t="s">
        <v>6</v>
      </c>
      <c r="E7" s="13">
        <f>SUM(E8:E45)</f>
        <v>2959720539</v>
      </c>
      <c r="F7" s="13">
        <f t="shared" ref="F7:G7" si="0">SUM(F8:F45)</f>
        <v>1656832610</v>
      </c>
      <c r="G7" s="13">
        <f t="shared" si="0"/>
        <v>1395549398.2</v>
      </c>
      <c r="H7" s="14">
        <f>G7/E7</f>
        <v>0.47151390809063143</v>
      </c>
      <c r="I7" s="14">
        <f>G7/F7</f>
        <v>0.84229957195253424</v>
      </c>
      <c r="J7" s="13">
        <f>SUM(J8:J45)</f>
        <v>619641337</v>
      </c>
      <c r="K7" s="13">
        <f t="shared" ref="K7:L7" si="1">SUM(K8:K45)</f>
        <v>296339878</v>
      </c>
      <c r="L7" s="13">
        <f t="shared" si="1"/>
        <v>23313692.75</v>
      </c>
      <c r="M7" s="14">
        <f>L7/J7</f>
        <v>3.7624495587840361E-2</v>
      </c>
      <c r="N7" s="14">
        <f t="shared" ref="N7" si="2">L7/K7</f>
        <v>7.8672141283664829E-2</v>
      </c>
      <c r="O7" s="27"/>
    </row>
    <row r="8" spans="1:15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f>90541140+1207140</f>
        <v>91748280</v>
      </c>
      <c r="G8" s="15">
        <v>80546394.799999997</v>
      </c>
      <c r="H8" s="16">
        <f t="shared" ref="H8:H41" si="3">G8/E8</f>
        <v>0.4616824809977057</v>
      </c>
      <c r="I8" s="16">
        <f t="shared" ref="I8:I41" si="4">G8/F8</f>
        <v>0.87790631933372476</v>
      </c>
      <c r="J8" s="15"/>
      <c r="K8" s="15"/>
      <c r="L8" s="15"/>
      <c r="M8" s="16"/>
      <c r="N8" s="16"/>
    </row>
    <row r="9" spans="1:15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382666620</v>
      </c>
      <c r="G9" s="15">
        <v>343462995.47000003</v>
      </c>
      <c r="H9" s="16">
        <f t="shared" si="3"/>
        <v>0.45307248774845416</v>
      </c>
      <c r="I9" s="16">
        <f t="shared" si="4"/>
        <v>0.89755149134774292</v>
      </c>
      <c r="J9" s="15">
        <f>5999993+43337470</f>
        <v>49337463</v>
      </c>
      <c r="K9" s="15">
        <v>13337470</v>
      </c>
      <c r="L9" s="15">
        <v>1353729.89</v>
      </c>
      <c r="M9" s="16">
        <f t="shared" ref="M9:M45" si="5">L9/J9</f>
        <v>2.7438173908536805E-2</v>
      </c>
      <c r="N9" s="16">
        <f t="shared" ref="N9:N10" si="6">L9/K9</f>
        <v>0.10149825191734263</v>
      </c>
    </row>
    <row r="10" spans="1:15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470756991</v>
      </c>
      <c r="G10" s="15">
        <v>309416624.54000002</v>
      </c>
      <c r="H10" s="16">
        <f t="shared" si="3"/>
        <v>0.39155002015406198</v>
      </c>
      <c r="I10" s="16">
        <f t="shared" si="4"/>
        <v>0.65727462460562802</v>
      </c>
      <c r="J10" s="15">
        <f>5700000+98468855</f>
        <v>104168855</v>
      </c>
      <c r="K10" s="15">
        <v>42326108</v>
      </c>
      <c r="L10" s="15">
        <v>856622.64</v>
      </c>
      <c r="M10" s="16">
        <f t="shared" si="5"/>
        <v>8.2234045867164429E-3</v>
      </c>
      <c r="N10" s="16">
        <f t="shared" si="6"/>
        <v>2.0238634745249905E-2</v>
      </c>
    </row>
    <row r="11" spans="1:15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24194738</v>
      </c>
      <c r="G11" s="15">
        <v>15089713.76</v>
      </c>
      <c r="H11" s="16">
        <f t="shared" si="3"/>
        <v>0.35495692660654693</v>
      </c>
      <c r="I11" s="16">
        <f t="shared" si="4"/>
        <v>0.62367750210810302</v>
      </c>
      <c r="J11" s="15">
        <v>6000000</v>
      </c>
      <c r="K11" s="15">
        <v>4000000</v>
      </c>
      <c r="L11" s="15"/>
      <c r="M11" s="16">
        <v>0</v>
      </c>
      <c r="N11" s="16">
        <v>0</v>
      </c>
    </row>
    <row r="12" spans="1:15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5850066</v>
      </c>
      <c r="G12" s="15">
        <v>2229863.7200000002</v>
      </c>
      <c r="H12" s="16">
        <f t="shared" si="3"/>
        <v>0.19752244939971653</v>
      </c>
      <c r="I12" s="16">
        <f t="shared" si="4"/>
        <v>0.38116898510204844</v>
      </c>
      <c r="J12" s="15">
        <v>3000000</v>
      </c>
      <c r="K12" s="15">
        <v>1500000</v>
      </c>
      <c r="L12" s="15"/>
      <c r="M12" s="16">
        <v>0</v>
      </c>
      <c r="N12" s="16">
        <v>0</v>
      </c>
    </row>
    <row r="13" spans="1:15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408475126</v>
      </c>
      <c r="G13" s="15">
        <v>408459845</v>
      </c>
      <c r="H13" s="16">
        <f t="shared" si="3"/>
        <v>0.59365962242443027</v>
      </c>
      <c r="I13" s="16">
        <f t="shared" si="4"/>
        <v>0.99996259013333411</v>
      </c>
      <c r="J13" s="15"/>
      <c r="K13" s="15"/>
      <c r="L13" s="15"/>
      <c r="M13" s="16"/>
      <c r="N13" s="16"/>
    </row>
    <row r="14" spans="1:15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22503964</v>
      </c>
      <c r="G14" s="15">
        <v>21285322.460000001</v>
      </c>
      <c r="H14" s="16">
        <f t="shared" si="3"/>
        <v>0.5649480701549503</v>
      </c>
      <c r="I14" s="16">
        <f t="shared" si="4"/>
        <v>0.94584769421067327</v>
      </c>
      <c r="J14" s="15"/>
      <c r="K14" s="15"/>
      <c r="L14" s="15"/>
      <c r="M14" s="16"/>
      <c r="N14" s="16"/>
    </row>
    <row r="15" spans="1:15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7900670</v>
      </c>
      <c r="G15" s="15">
        <v>7245783.5499999998</v>
      </c>
      <c r="H15" s="16">
        <f t="shared" si="3"/>
        <v>0.54778178416178414</v>
      </c>
      <c r="I15" s="16">
        <f t="shared" si="4"/>
        <v>0.91711001092312416</v>
      </c>
      <c r="J15" s="15"/>
      <c r="K15" s="15"/>
      <c r="L15" s="15"/>
      <c r="M15" s="16"/>
      <c r="N15" s="16"/>
    </row>
    <row r="16" spans="1:15" ht="36.75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42460223</v>
      </c>
      <c r="G16" s="15">
        <v>33398019.649999999</v>
      </c>
      <c r="H16" s="16">
        <f t="shared" si="3"/>
        <v>0.42990052065584672</v>
      </c>
      <c r="I16" s="16">
        <f t="shared" si="4"/>
        <v>0.78657193227647437</v>
      </c>
      <c r="J16" s="15">
        <v>10332019</v>
      </c>
      <c r="K16" s="15">
        <v>2100000</v>
      </c>
      <c r="L16" s="15"/>
      <c r="M16" s="16">
        <v>0</v>
      </c>
      <c r="N16" s="16">
        <v>0</v>
      </c>
    </row>
    <row r="17" spans="1:14" ht="24.7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76330847</v>
      </c>
      <c r="G17" s="15">
        <v>72186964.829999998</v>
      </c>
      <c r="H17" s="16">
        <f t="shared" si="3"/>
        <v>0.57099069120273349</v>
      </c>
      <c r="I17" s="16">
        <f t="shared" si="4"/>
        <v>0.94571156573174142</v>
      </c>
      <c r="J17" s="15">
        <v>6530000</v>
      </c>
      <c r="K17" s="15">
        <v>5530000</v>
      </c>
      <c r="L17" s="15">
        <v>231062</v>
      </c>
      <c r="M17" s="16">
        <f t="shared" ref="M17" si="7">L17/J17</f>
        <v>3.5384686064318528E-2</v>
      </c>
      <c r="N17" s="16">
        <f t="shared" ref="N17" si="8">L17/K17</f>
        <v>4.178336347197107E-2</v>
      </c>
    </row>
    <row r="18" spans="1:14" ht="24.7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26960008</v>
      </c>
      <c r="G18" s="15">
        <v>22378614.07</v>
      </c>
      <c r="H18" s="16">
        <f t="shared" si="3"/>
        <v>0.40858563650018193</v>
      </c>
      <c r="I18" s="16">
        <f t="shared" si="4"/>
        <v>0.8300670411522133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19910</v>
      </c>
      <c r="H19" s="16">
        <f t="shared" si="3"/>
        <v>0.26829268292682928</v>
      </c>
      <c r="I19" s="16">
        <f t="shared" si="4"/>
        <v>0.91666666666666663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3438806</v>
      </c>
      <c r="G20" s="15">
        <v>1869270.39</v>
      </c>
      <c r="H20" s="16">
        <f t="shared" si="3"/>
        <v>0.2543150974923995</v>
      </c>
      <c r="I20" s="16">
        <f t="shared" si="4"/>
        <v>0.54358122848453794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4404678</v>
      </c>
      <c r="G21" s="15">
        <v>3505903.57</v>
      </c>
      <c r="H21" s="16">
        <f t="shared" si="3"/>
        <v>0.47541543311998263</v>
      </c>
      <c r="I21" s="16">
        <f t="shared" si="4"/>
        <v>0.79595002631293366</v>
      </c>
      <c r="J21" s="15"/>
      <c r="K21" s="15"/>
      <c r="L21" s="15"/>
      <c r="M21" s="16"/>
      <c r="N21" s="16"/>
    </row>
    <row r="22" spans="1:14" ht="45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1996200</v>
      </c>
      <c r="G22" s="15"/>
      <c r="H22" s="16">
        <f t="shared" si="3"/>
        <v>0</v>
      </c>
      <c r="I22" s="16">
        <f t="shared" si="4"/>
        <v>0</v>
      </c>
      <c r="J22" s="15"/>
      <c r="K22" s="15"/>
      <c r="L22" s="15"/>
      <c r="M22" s="16"/>
      <c r="N22" s="16"/>
    </row>
    <row r="23" spans="1:14" ht="67.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709314.83</v>
      </c>
      <c r="H23" s="16">
        <f t="shared" si="3"/>
        <v>0.35745972047869268</v>
      </c>
      <c r="I23" s="16">
        <v>0</v>
      </c>
      <c r="J23" s="15"/>
      <c r="K23" s="15"/>
      <c r="L23" s="15"/>
      <c r="M23" s="16"/>
      <c r="N23" s="16"/>
    </row>
    <row r="24" spans="1:14" ht="101.25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/>
      <c r="H24" s="16">
        <f t="shared" si="3"/>
        <v>0</v>
      </c>
      <c r="I24" s="16">
        <f t="shared" si="4"/>
        <v>0</v>
      </c>
      <c r="J24" s="15">
        <v>9839000</v>
      </c>
      <c r="K24" s="15">
        <v>9839000</v>
      </c>
      <c r="L24" s="15">
        <v>4679200</v>
      </c>
      <c r="M24" s="16">
        <f t="shared" ref="M24:M25" si="9">L24/J24</f>
        <v>0.47557678625876615</v>
      </c>
      <c r="N24" s="16">
        <f t="shared" ref="N24:N25" si="10">L24/K24</f>
        <v>0.47557678625876615</v>
      </c>
    </row>
    <row r="25" spans="1:14" ht="90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>
        <v>0</v>
      </c>
      <c r="I25" s="16">
        <v>0</v>
      </c>
      <c r="J25" s="15">
        <v>25425300</v>
      </c>
      <c r="K25" s="15">
        <v>25425300</v>
      </c>
      <c r="L25" s="15">
        <v>13385700</v>
      </c>
      <c r="M25" s="16">
        <f t="shared" si="9"/>
        <v>0.52647166405116164</v>
      </c>
      <c r="N25" s="16">
        <f t="shared" si="10"/>
        <v>0.52647166405116164</v>
      </c>
    </row>
    <row r="26" spans="1:14" ht="22.5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15808887</v>
      </c>
      <c r="G26" s="15">
        <v>14269997.529999999</v>
      </c>
      <c r="H26" s="16">
        <f t="shared" si="3"/>
        <v>0.47050757851996355</v>
      </c>
      <c r="I26" s="16">
        <f t="shared" si="4"/>
        <v>0.90265668481278916</v>
      </c>
      <c r="J26" s="15">
        <v>10500000</v>
      </c>
      <c r="K26" s="15">
        <v>3500000</v>
      </c>
      <c r="L26" s="15"/>
      <c r="M26" s="16">
        <v>0</v>
      </c>
      <c r="N26" s="16">
        <v>0</v>
      </c>
    </row>
    <row r="27" spans="1:14" ht="67.5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/>
      <c r="H27" s="16">
        <f t="shared" si="3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4715566</v>
      </c>
      <c r="G28" s="15">
        <v>4515375.01</v>
      </c>
      <c r="H28" s="16">
        <f t="shared" si="3"/>
        <v>0.48547131479119532</v>
      </c>
      <c r="I28" s="16">
        <f t="shared" si="4"/>
        <v>0.95754677381251785</v>
      </c>
      <c r="J28" s="15"/>
      <c r="K28" s="15"/>
      <c r="L28" s="15"/>
      <c r="M28" s="16"/>
      <c r="N28" s="16"/>
    </row>
    <row r="29" spans="1:14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275000</v>
      </c>
      <c r="G29" s="15">
        <v>270000</v>
      </c>
      <c r="H29" s="16">
        <f t="shared" si="3"/>
        <v>0.6</v>
      </c>
      <c r="I29" s="16">
        <v>0</v>
      </c>
      <c r="J29" s="15"/>
      <c r="K29" s="15"/>
      <c r="L29" s="15"/>
      <c r="M29" s="16"/>
      <c r="N29" s="16"/>
    </row>
    <row r="30" spans="1:14" ht="26.25" customHeight="1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12127526</v>
      </c>
      <c r="G30" s="15">
        <v>10906660.789999999</v>
      </c>
      <c r="H30" s="16">
        <f t="shared" si="3"/>
        <v>0.46217337528208724</v>
      </c>
      <c r="I30" s="16">
        <f t="shared" si="4"/>
        <v>0.89933105812347869</v>
      </c>
      <c r="J30" s="15"/>
      <c r="K30" s="15"/>
      <c r="L30" s="15"/>
      <c r="M30" s="16"/>
      <c r="N30" s="16"/>
    </row>
    <row r="31" spans="1:14" ht="22.5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11280</v>
      </c>
      <c r="G31" s="15">
        <v>7686</v>
      </c>
      <c r="H31" s="16">
        <f t="shared" si="3"/>
        <v>0.12009375</v>
      </c>
      <c r="I31" s="16">
        <f t="shared" si="4"/>
        <v>0.68138297872340425</v>
      </c>
      <c r="J31" s="15"/>
      <c r="K31" s="15"/>
      <c r="L31" s="15"/>
      <c r="M31" s="16"/>
      <c r="N31" s="16"/>
    </row>
    <row r="32" spans="1:14" ht="24.75" customHeight="1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60000</v>
      </c>
      <c r="G32" s="15">
        <v>53341.75</v>
      </c>
      <c r="H32" s="16">
        <f t="shared" si="3"/>
        <v>0.88902916666666665</v>
      </c>
      <c r="I32" s="16">
        <f t="shared" si="4"/>
        <v>0.88902916666666665</v>
      </c>
      <c r="J32" s="15"/>
      <c r="K32" s="15"/>
      <c r="L32" s="15"/>
      <c r="M32" s="16"/>
      <c r="N32" s="16"/>
    </row>
    <row r="33" spans="1:14" ht="36" customHeight="1" x14ac:dyDescent="0.25">
      <c r="A33" s="10">
        <v>4313241</v>
      </c>
      <c r="B33" s="6">
        <v>3241</v>
      </c>
      <c r="C33" s="7">
        <v>1090</v>
      </c>
      <c r="D33" s="11" t="s">
        <v>25</v>
      </c>
      <c r="E33" s="15">
        <v>6428203</v>
      </c>
      <c r="F33" s="15">
        <v>3255592</v>
      </c>
      <c r="G33" s="15">
        <v>2914817.74</v>
      </c>
      <c r="H33" s="16">
        <f t="shared" si="3"/>
        <v>0.45344208015832732</v>
      </c>
      <c r="I33" s="16">
        <f t="shared" si="4"/>
        <v>0.89532648439976514</v>
      </c>
      <c r="J33" s="15"/>
      <c r="K33" s="15"/>
      <c r="L33" s="15"/>
      <c r="M33" s="16"/>
      <c r="N33" s="16"/>
    </row>
    <row r="34" spans="1:14" ht="27.75" customHeight="1" x14ac:dyDescent="0.25">
      <c r="A34" s="10">
        <v>4313242</v>
      </c>
      <c r="B34" s="6">
        <v>3242</v>
      </c>
      <c r="C34" s="7">
        <v>1090</v>
      </c>
      <c r="D34" s="11" t="s">
        <v>26</v>
      </c>
      <c r="E34" s="15">
        <v>90000</v>
      </c>
      <c r="F34" s="15">
        <v>45000</v>
      </c>
      <c r="G34" s="15">
        <v>45000</v>
      </c>
      <c r="H34" s="16">
        <f t="shared" si="3"/>
        <v>0.5</v>
      </c>
      <c r="I34" s="16">
        <f t="shared" si="4"/>
        <v>1</v>
      </c>
      <c r="J34" s="15"/>
      <c r="K34" s="15"/>
      <c r="L34" s="15"/>
      <c r="M34" s="16"/>
      <c r="N34" s="16"/>
    </row>
    <row r="35" spans="1:14" ht="21" customHeight="1" x14ac:dyDescent="0.25">
      <c r="A35" s="10">
        <v>4314030</v>
      </c>
      <c r="B35" s="6">
        <v>4030</v>
      </c>
      <c r="C35" s="5">
        <v>824</v>
      </c>
      <c r="D35" s="11" t="s">
        <v>27</v>
      </c>
      <c r="E35" s="15">
        <v>33618143</v>
      </c>
      <c r="F35" s="15">
        <v>16769447</v>
      </c>
      <c r="G35" s="15">
        <v>14911686.25</v>
      </c>
      <c r="H35" s="16">
        <f t="shared" si="3"/>
        <v>0.44356067644783354</v>
      </c>
      <c r="I35" s="16">
        <f t="shared" si="4"/>
        <v>0.88921753054826436</v>
      </c>
      <c r="J35" s="15">
        <v>1800000</v>
      </c>
      <c r="K35" s="15">
        <v>300000</v>
      </c>
      <c r="L35" s="15"/>
      <c r="M35" s="16">
        <v>0</v>
      </c>
      <c r="N35" s="16">
        <v>0</v>
      </c>
    </row>
    <row r="36" spans="1:14" ht="37.5" customHeight="1" x14ac:dyDescent="0.25">
      <c r="A36" s="10">
        <v>4314060</v>
      </c>
      <c r="B36" s="6">
        <v>4060</v>
      </c>
      <c r="C36" s="5">
        <v>828</v>
      </c>
      <c r="D36" s="11" t="s">
        <v>28</v>
      </c>
      <c r="E36" s="15">
        <v>8478278</v>
      </c>
      <c r="F36" s="15">
        <v>4531723</v>
      </c>
      <c r="G36" s="15">
        <v>3347312.9</v>
      </c>
      <c r="H36" s="16">
        <f t="shared" si="3"/>
        <v>0.39481046740859405</v>
      </c>
      <c r="I36" s="16">
        <f t="shared" si="4"/>
        <v>0.73864022580373956</v>
      </c>
      <c r="J36" s="15"/>
      <c r="K36" s="15"/>
      <c r="L36" s="15"/>
      <c r="M36" s="16"/>
      <c r="N36" s="16"/>
    </row>
    <row r="37" spans="1:14" ht="24.75" customHeight="1" x14ac:dyDescent="0.25">
      <c r="A37" s="10">
        <v>4314081</v>
      </c>
      <c r="B37" s="6">
        <v>4081</v>
      </c>
      <c r="C37" s="5">
        <v>829</v>
      </c>
      <c r="D37" s="11" t="s">
        <v>29</v>
      </c>
      <c r="E37" s="15">
        <v>3620084</v>
      </c>
      <c r="F37" s="15">
        <v>1735794</v>
      </c>
      <c r="G37" s="15">
        <v>1666331.96</v>
      </c>
      <c r="H37" s="16">
        <f t="shared" si="3"/>
        <v>0.46030201509136254</v>
      </c>
      <c r="I37" s="16">
        <f t="shared" si="4"/>
        <v>0.95998255553366352</v>
      </c>
      <c r="J37" s="15"/>
      <c r="K37" s="15"/>
      <c r="L37" s="15"/>
      <c r="M37" s="16"/>
      <c r="N37" s="16"/>
    </row>
    <row r="38" spans="1:14" ht="22.5" x14ac:dyDescent="0.25">
      <c r="A38" s="10">
        <v>4314082</v>
      </c>
      <c r="B38" s="6">
        <v>4082</v>
      </c>
      <c r="C38" s="5">
        <v>829</v>
      </c>
      <c r="D38" s="11" t="s">
        <v>30</v>
      </c>
      <c r="E38" s="15">
        <v>366900</v>
      </c>
      <c r="F38" s="15"/>
      <c r="G38" s="15"/>
      <c r="H38" s="16">
        <f t="shared" si="3"/>
        <v>0</v>
      </c>
      <c r="I38" s="16">
        <v>0</v>
      </c>
      <c r="J38" s="15"/>
      <c r="K38" s="15"/>
      <c r="L38" s="15"/>
      <c r="M38" s="16"/>
      <c r="N38" s="16"/>
    </row>
    <row r="39" spans="1:14" ht="33.75" x14ac:dyDescent="0.25">
      <c r="A39" s="10">
        <v>4315031</v>
      </c>
      <c r="B39" s="6">
        <v>5031</v>
      </c>
      <c r="C39" s="5">
        <v>810</v>
      </c>
      <c r="D39" s="11" t="s">
        <v>31</v>
      </c>
      <c r="E39" s="15">
        <v>45505480</v>
      </c>
      <c r="F39" s="15">
        <v>23358995</v>
      </c>
      <c r="G39" s="15">
        <v>20800363.629999999</v>
      </c>
      <c r="H39" s="16">
        <f t="shared" si="3"/>
        <v>0.45709579659416844</v>
      </c>
      <c r="I39" s="16">
        <f t="shared" si="4"/>
        <v>0.89046483506674834</v>
      </c>
      <c r="J39" s="15"/>
      <c r="K39" s="15"/>
      <c r="L39" s="15"/>
      <c r="M39" s="16"/>
      <c r="N39" s="16"/>
    </row>
    <row r="40" spans="1:14" ht="56.25" x14ac:dyDescent="0.25">
      <c r="A40" s="10">
        <v>4315061</v>
      </c>
      <c r="B40" s="6">
        <v>5061</v>
      </c>
      <c r="C40" s="5">
        <v>810</v>
      </c>
      <c r="D40" s="11" t="s">
        <v>32</v>
      </c>
      <c r="E40" s="15">
        <v>120000</v>
      </c>
      <c r="F40" s="15">
        <v>60000</v>
      </c>
      <c r="G40" s="15">
        <v>36284</v>
      </c>
      <c r="H40" s="16">
        <f t="shared" si="3"/>
        <v>0.30236666666666667</v>
      </c>
      <c r="I40" s="16">
        <f t="shared" si="4"/>
        <v>0.60473333333333334</v>
      </c>
      <c r="J40" s="15"/>
      <c r="K40" s="15"/>
      <c r="L40" s="15"/>
      <c r="M40" s="16"/>
      <c r="N40" s="16"/>
    </row>
    <row r="41" spans="1:14" ht="22.5" x14ac:dyDescent="0.25">
      <c r="A41" s="10">
        <v>4316011</v>
      </c>
      <c r="B41" s="6">
        <v>6011</v>
      </c>
      <c r="C41" s="18">
        <v>610</v>
      </c>
      <c r="D41" s="11" t="s">
        <v>33</v>
      </c>
      <c r="E41" s="36">
        <v>2929181</v>
      </c>
      <c r="F41" s="15">
        <v>1464590</v>
      </c>
      <c r="G41" s="15"/>
      <c r="H41" s="16">
        <f t="shared" si="3"/>
        <v>0</v>
      </c>
      <c r="I41" s="16">
        <f t="shared" si="4"/>
        <v>0</v>
      </c>
      <c r="J41" s="15">
        <f>900000+101439000</f>
        <v>102339000</v>
      </c>
      <c r="K41" s="15">
        <v>43110000</v>
      </c>
      <c r="L41" s="15"/>
      <c r="M41" s="16">
        <f t="shared" ref="M41:M44" si="11">L41/J41</f>
        <v>0</v>
      </c>
      <c r="N41" s="16">
        <f t="shared" ref="N41:N43" si="12">L41/K41</f>
        <v>0</v>
      </c>
    </row>
    <row r="42" spans="1:14" ht="27.75" customHeight="1" x14ac:dyDescent="0.25">
      <c r="A42" s="32">
        <v>4316015</v>
      </c>
      <c r="B42" s="33">
        <v>6015</v>
      </c>
      <c r="C42" s="35">
        <v>620</v>
      </c>
      <c r="D42" s="11" t="s">
        <v>53</v>
      </c>
      <c r="E42" s="36"/>
      <c r="F42" s="15"/>
      <c r="G42" s="15"/>
      <c r="H42" s="16"/>
      <c r="I42" s="16"/>
      <c r="J42" s="15">
        <v>144200</v>
      </c>
      <c r="K42" s="15"/>
      <c r="L42" s="15"/>
      <c r="M42" s="16">
        <f t="shared" si="11"/>
        <v>0</v>
      </c>
      <c r="N42" s="16">
        <v>0</v>
      </c>
    </row>
    <row r="43" spans="1:14" ht="36.75" customHeight="1" x14ac:dyDescent="0.25">
      <c r="A43" s="22">
        <v>4316016</v>
      </c>
      <c r="B43" s="22">
        <v>6016</v>
      </c>
      <c r="C43" s="19">
        <v>620</v>
      </c>
      <c r="D43" s="11" t="s">
        <v>43</v>
      </c>
      <c r="E43" s="37"/>
      <c r="F43" s="20"/>
      <c r="G43" s="20"/>
      <c r="H43" s="20"/>
      <c r="I43" s="20"/>
      <c r="J43" s="17">
        <v>281000</v>
      </c>
      <c r="K43" s="15">
        <v>281000</v>
      </c>
      <c r="L43" s="15"/>
      <c r="M43" s="16">
        <f t="shared" si="11"/>
        <v>0</v>
      </c>
      <c r="N43" s="16">
        <f t="shared" si="12"/>
        <v>0</v>
      </c>
    </row>
    <row r="44" spans="1:14" ht="36.75" customHeight="1" x14ac:dyDescent="0.25">
      <c r="A44" s="32">
        <v>4316017</v>
      </c>
      <c r="B44" s="33">
        <v>6017</v>
      </c>
      <c r="C44" s="34">
        <v>620</v>
      </c>
      <c r="D44" s="11" t="s">
        <v>52</v>
      </c>
      <c r="E44" s="21"/>
      <c r="F44" s="20"/>
      <c r="G44" s="20"/>
      <c r="H44" s="20"/>
      <c r="I44" s="20"/>
      <c r="J44" s="15">
        <v>227000</v>
      </c>
      <c r="K44" s="15">
        <f>J44</f>
        <v>227000</v>
      </c>
      <c r="L44" s="15"/>
      <c r="M44" s="16">
        <f t="shared" si="11"/>
        <v>0</v>
      </c>
      <c r="N44" s="16">
        <v>0</v>
      </c>
    </row>
    <row r="45" spans="1:14" ht="24.75" customHeight="1" x14ac:dyDescent="0.25">
      <c r="A45" s="22">
        <v>4317321</v>
      </c>
      <c r="B45" s="22">
        <v>7321</v>
      </c>
      <c r="C45" s="19">
        <v>443</v>
      </c>
      <c r="D45" s="11" t="s">
        <v>41</v>
      </c>
      <c r="E45" s="21"/>
      <c r="F45" s="20"/>
      <c r="G45" s="20"/>
      <c r="H45" s="20"/>
      <c r="I45" s="20"/>
      <c r="J45" s="17">
        <v>289717500</v>
      </c>
      <c r="K45" s="17">
        <v>144864000</v>
      </c>
      <c r="L45" s="15">
        <v>2807378.22</v>
      </c>
      <c r="M45" s="16">
        <f t="shared" si="5"/>
        <v>9.6900540008801692E-3</v>
      </c>
      <c r="N45" s="16">
        <f t="shared" ref="N45" si="13">L45/K45</f>
        <v>1.9379405649436715E-2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4792-B78B-47AE-8F94-6523513B3B04}">
  <dimension ref="A1:P43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</cols>
  <sheetData>
    <row r="1" spans="1:16" ht="23.25" customHeight="1" x14ac:dyDescent="0.25">
      <c r="A1" s="58" t="s">
        <v>50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SUM(E8:E43)</f>
        <v>2958513399</v>
      </c>
      <c r="F7" s="13">
        <f t="shared" ref="F7:G7" si="0">SUM(F8:F43)</f>
        <v>1227272516</v>
      </c>
      <c r="G7" s="13">
        <f t="shared" si="0"/>
        <v>1061023536.79</v>
      </c>
      <c r="H7" s="14">
        <f>G7/E7</f>
        <v>0.35863401434944792</v>
      </c>
      <c r="I7" s="14">
        <f>G7/F7</f>
        <v>0.86453784547229273</v>
      </c>
      <c r="J7" s="13">
        <f>SUM(J8:J43)</f>
        <v>606670144</v>
      </c>
      <c r="K7" s="13">
        <f t="shared" ref="K7:L7" si="1">SUM(K8:K43)</f>
        <v>231273770</v>
      </c>
      <c r="L7" s="13">
        <f t="shared" si="1"/>
        <v>21062340.219999999</v>
      </c>
      <c r="M7" s="14">
        <f>L7/J7</f>
        <v>3.471794422110213E-2</v>
      </c>
      <c r="N7" s="14">
        <f t="shared" ref="N7" si="2">L7/K7</f>
        <v>9.1071029023308603E-2</v>
      </c>
      <c r="O7" s="27"/>
      <c r="P7" s="27"/>
    </row>
    <row r="8" spans="1:16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173255609</v>
      </c>
      <c r="F8" s="15">
        <v>76968841</v>
      </c>
      <c r="G8" s="15">
        <v>66530557.590000004</v>
      </c>
      <c r="H8" s="16">
        <f t="shared" ref="H8:H41" si="3">G8/E8</f>
        <v>0.38400233027953518</v>
      </c>
      <c r="I8" s="16">
        <f t="shared" ref="I8:I41" si="4">G8/F8</f>
        <v>0.8643829986994348</v>
      </c>
      <c r="J8" s="15"/>
      <c r="K8" s="15"/>
      <c r="L8" s="15"/>
      <c r="M8" s="16"/>
      <c r="N8" s="16"/>
    </row>
    <row r="9" spans="1:16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318888850</v>
      </c>
      <c r="G9" s="15">
        <v>282838957.77999997</v>
      </c>
      <c r="H9" s="16">
        <f t="shared" si="3"/>
        <v>0.37310147504597074</v>
      </c>
      <c r="I9" s="16">
        <f t="shared" si="4"/>
        <v>0.88695154371186069</v>
      </c>
      <c r="J9" s="15">
        <v>43337470</v>
      </c>
      <c r="K9" s="15">
        <v>7487470</v>
      </c>
      <c r="L9" s="15"/>
      <c r="M9" s="16">
        <f t="shared" ref="M9:M43" si="5">L9/J9</f>
        <v>0</v>
      </c>
      <c r="N9" s="16">
        <v>0</v>
      </c>
    </row>
    <row r="10" spans="1:16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330818377</v>
      </c>
      <c r="G10" s="15">
        <v>252342592.84</v>
      </c>
      <c r="H10" s="16">
        <f t="shared" si="3"/>
        <v>0.31932591682531658</v>
      </c>
      <c r="I10" s="16">
        <f t="shared" si="4"/>
        <v>0.7627828753902629</v>
      </c>
      <c r="J10" s="15">
        <v>98468855</v>
      </c>
      <c r="K10" s="15">
        <v>23770000</v>
      </c>
      <c r="L10" s="15"/>
      <c r="M10" s="16">
        <f t="shared" si="5"/>
        <v>0</v>
      </c>
      <c r="N10" s="16">
        <v>0</v>
      </c>
    </row>
    <row r="11" spans="1:16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19585630</v>
      </c>
      <c r="G11" s="15">
        <v>13559851.789999999</v>
      </c>
      <c r="H11" s="16">
        <f t="shared" si="3"/>
        <v>0.31896982230222792</v>
      </c>
      <c r="I11" s="16">
        <f t="shared" si="4"/>
        <v>0.6923367688453218</v>
      </c>
      <c r="J11" s="15">
        <v>6000000</v>
      </c>
      <c r="K11" s="15">
        <v>2000000</v>
      </c>
      <c r="L11" s="15"/>
      <c r="M11" s="16">
        <v>0</v>
      </c>
      <c r="N11" s="16">
        <v>0</v>
      </c>
    </row>
    <row r="12" spans="1:16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4758816</v>
      </c>
      <c r="G12" s="15">
        <v>1714057.62</v>
      </c>
      <c r="H12" s="16">
        <f t="shared" si="3"/>
        <v>0.15183208573600565</v>
      </c>
      <c r="I12" s="16">
        <f t="shared" si="4"/>
        <v>0.36018573107260293</v>
      </c>
      <c r="J12" s="15">
        <v>3000000</v>
      </c>
      <c r="K12" s="15">
        <v>1000000</v>
      </c>
      <c r="L12" s="15"/>
      <c r="M12" s="16">
        <v>0</v>
      </c>
      <c r="N12" s="16">
        <v>0</v>
      </c>
    </row>
    <row r="13" spans="1:16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273990931</v>
      </c>
      <c r="G13" s="15">
        <v>273990931</v>
      </c>
      <c r="H13" s="16">
        <f t="shared" si="3"/>
        <v>0.39822115842299782</v>
      </c>
      <c r="I13" s="16">
        <f t="shared" si="4"/>
        <v>1</v>
      </c>
      <c r="J13" s="15"/>
      <c r="K13" s="15"/>
      <c r="L13" s="15"/>
      <c r="M13" s="16"/>
      <c r="N13" s="16"/>
    </row>
    <row r="14" spans="1:16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14971374</v>
      </c>
      <c r="G14" s="15">
        <v>14971374</v>
      </c>
      <c r="H14" s="16">
        <f t="shared" si="3"/>
        <v>0.39736531427995098</v>
      </c>
      <c r="I14" s="16">
        <f t="shared" si="4"/>
        <v>1</v>
      </c>
      <c r="J14" s="15"/>
      <c r="K14" s="15"/>
      <c r="L14" s="15"/>
      <c r="M14" s="16"/>
      <c r="N14" s="16"/>
    </row>
    <row r="15" spans="1:16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5256135</v>
      </c>
      <c r="G15" s="15">
        <v>4556369.6900000004</v>
      </c>
      <c r="H15" s="16">
        <f t="shared" si="3"/>
        <v>0.34446189302589308</v>
      </c>
      <c r="I15" s="16">
        <f t="shared" si="4"/>
        <v>0.8668669450080716</v>
      </c>
      <c r="J15" s="15"/>
      <c r="K15" s="15"/>
      <c r="L15" s="15"/>
      <c r="M15" s="16"/>
      <c r="N15" s="16"/>
    </row>
    <row r="16" spans="1:16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32123935</v>
      </c>
      <c r="G16" s="15">
        <v>24198503.469999999</v>
      </c>
      <c r="H16" s="16">
        <f t="shared" si="3"/>
        <v>0.31148401461717545</v>
      </c>
      <c r="I16" s="16">
        <f t="shared" si="4"/>
        <v>0.75328578114729716</v>
      </c>
      <c r="J16" s="15">
        <v>10332019</v>
      </c>
      <c r="K16" s="15">
        <v>1100000</v>
      </c>
      <c r="L16" s="15"/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50010274</v>
      </c>
      <c r="G17" s="15">
        <v>45710449.25</v>
      </c>
      <c r="H17" s="16">
        <f t="shared" si="3"/>
        <v>0.36156446075702076</v>
      </c>
      <c r="I17" s="16">
        <f t="shared" si="4"/>
        <v>0.91402117192959187</v>
      </c>
      <c r="J17" s="15">
        <v>6530000</v>
      </c>
      <c r="K17" s="15">
        <v>1600000</v>
      </c>
      <c r="L17" s="15">
        <v>190062</v>
      </c>
      <c r="M17" s="16">
        <f t="shared" ref="M17" si="6">L17/J17</f>
        <v>2.9105972434915774E-2</v>
      </c>
      <c r="N17" s="16">
        <f t="shared" ref="N17" si="7">L17/K17</f>
        <v>0.11878875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21901590</v>
      </c>
      <c r="G18" s="15">
        <v>17901172.41</v>
      </c>
      <c r="H18" s="16">
        <f t="shared" si="3"/>
        <v>0.32683712674791865</v>
      </c>
      <c r="I18" s="16">
        <f t="shared" si="4"/>
        <v>0.81734579133295804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19910</v>
      </c>
      <c r="H19" s="16">
        <f t="shared" si="3"/>
        <v>0.26829268292682928</v>
      </c>
      <c r="I19" s="16">
        <f t="shared" si="4"/>
        <v>0.91666666666666663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3047129</v>
      </c>
      <c r="G20" s="15">
        <v>1613239.72</v>
      </c>
      <c r="H20" s="16">
        <f t="shared" si="3"/>
        <v>0.21948200691843803</v>
      </c>
      <c r="I20" s="16">
        <f t="shared" si="4"/>
        <v>0.52942941372025931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2930332</v>
      </c>
      <c r="G21" s="15">
        <v>2684103.7799999998</v>
      </c>
      <c r="H21" s="16">
        <f t="shared" si="3"/>
        <v>0.36397588685181165</v>
      </c>
      <c r="I21" s="16">
        <f t="shared" si="4"/>
        <v>0.91597258604144505</v>
      </c>
      <c r="J21" s="15"/>
      <c r="K21" s="15"/>
      <c r="L21" s="15"/>
      <c r="M21" s="16"/>
      <c r="N21" s="16"/>
    </row>
    <row r="22" spans="1:14" ht="45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1663500</v>
      </c>
      <c r="G22" s="15"/>
      <c r="H22" s="16">
        <f t="shared" ref="H22" si="8">G22/E22</f>
        <v>0</v>
      </c>
      <c r="I22" s="16">
        <f t="shared" ref="I22" si="9">G22/F22</f>
        <v>0</v>
      </c>
      <c r="J22" s="15"/>
      <c r="K22" s="15"/>
      <c r="L22" s="15"/>
      <c r="M22" s="16"/>
      <c r="N22" s="16"/>
    </row>
    <row r="23" spans="1:14" ht="67.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86835.37</v>
      </c>
      <c r="H23" s="16">
        <f t="shared" si="3"/>
        <v>4.3760747379078285E-2</v>
      </c>
      <c r="I23" s="16">
        <v>0</v>
      </c>
      <c r="J23" s="15"/>
      <c r="K23" s="15"/>
      <c r="L23" s="15"/>
      <c r="M23" s="16"/>
      <c r="N23" s="16"/>
    </row>
    <row r="24" spans="1:14" ht="101.25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/>
      <c r="H24" s="16">
        <f t="shared" si="3"/>
        <v>0</v>
      </c>
      <c r="I24" s="16">
        <f t="shared" si="4"/>
        <v>0</v>
      </c>
      <c r="J24" s="15">
        <v>9839000</v>
      </c>
      <c r="K24" s="15">
        <v>9839000</v>
      </c>
      <c r="L24" s="15">
        <v>4679200</v>
      </c>
      <c r="M24" s="16">
        <f t="shared" ref="M24:M25" si="10">L24/J24</f>
        <v>0.47557678625876615</v>
      </c>
      <c r="N24" s="16">
        <f t="shared" ref="N24:N25" si="11">L24/K24</f>
        <v>0.47557678625876615</v>
      </c>
    </row>
    <row r="25" spans="1:14" ht="90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>
        <v>0</v>
      </c>
      <c r="I25" s="16">
        <v>0</v>
      </c>
      <c r="J25" s="15">
        <v>25425300</v>
      </c>
      <c r="K25" s="15">
        <v>25425300</v>
      </c>
      <c r="L25" s="15">
        <v>13385700</v>
      </c>
      <c r="M25" s="16">
        <f t="shared" si="10"/>
        <v>0.52647166405116164</v>
      </c>
      <c r="N25" s="16">
        <f t="shared" si="11"/>
        <v>0.52647166405116164</v>
      </c>
    </row>
    <row r="26" spans="1:14" ht="22.5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12385237</v>
      </c>
      <c r="G26" s="15">
        <v>10939267.800000001</v>
      </c>
      <c r="H26" s="16">
        <f t="shared" si="3"/>
        <v>0.36068740674543126</v>
      </c>
      <c r="I26" s="16">
        <f t="shared" si="4"/>
        <v>0.88325058293192138</v>
      </c>
      <c r="J26" s="15">
        <v>10500000</v>
      </c>
      <c r="K26" s="15">
        <v>2500000</v>
      </c>
      <c r="L26" s="15"/>
      <c r="M26" s="16">
        <v>0</v>
      </c>
      <c r="N26" s="16">
        <v>0</v>
      </c>
    </row>
    <row r="27" spans="1:14" ht="67.5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/>
      <c r="H27" s="16">
        <f t="shared" si="3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3889016</v>
      </c>
      <c r="G28" s="15">
        <v>3618177.55</v>
      </c>
      <c r="H28" s="16">
        <f t="shared" si="3"/>
        <v>0.38900897676414387</v>
      </c>
      <c r="I28" s="16">
        <f t="shared" si="4"/>
        <v>0.93035810343799041</v>
      </c>
      <c r="J28" s="15"/>
      <c r="K28" s="15"/>
      <c r="L28" s="15"/>
      <c r="M28" s="16"/>
      <c r="N28" s="16"/>
    </row>
    <row r="29" spans="1:14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95000</v>
      </c>
      <c r="G29" s="15">
        <v>95000</v>
      </c>
      <c r="H29" s="16">
        <f t="shared" si="3"/>
        <v>0.21111111111111111</v>
      </c>
      <c r="I29" s="16">
        <v>0</v>
      </c>
      <c r="J29" s="15"/>
      <c r="K29" s="15"/>
      <c r="L29" s="15"/>
      <c r="M29" s="16"/>
      <c r="N29" s="16"/>
    </row>
    <row r="30" spans="1:14" ht="22.5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9374093</v>
      </c>
      <c r="G30" s="15">
        <v>8309314.2400000002</v>
      </c>
      <c r="H30" s="16">
        <f t="shared" si="3"/>
        <v>0.35210995212223078</v>
      </c>
      <c r="I30" s="16">
        <f t="shared" si="4"/>
        <v>0.88641260973194957</v>
      </c>
      <c r="J30" s="15"/>
      <c r="K30" s="15"/>
      <c r="L30" s="15"/>
      <c r="M30" s="16"/>
      <c r="N30" s="16"/>
    </row>
    <row r="31" spans="1:14" ht="22.5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11280</v>
      </c>
      <c r="G31" s="15">
        <v>7686</v>
      </c>
      <c r="H31" s="16">
        <f t="shared" si="3"/>
        <v>0.12009375</v>
      </c>
      <c r="I31" s="16">
        <f t="shared" si="4"/>
        <v>0.68138297872340425</v>
      </c>
      <c r="J31" s="15"/>
      <c r="K31" s="15"/>
      <c r="L31" s="15"/>
      <c r="M31" s="16"/>
      <c r="N31" s="16"/>
    </row>
    <row r="32" spans="1:14" ht="22.5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40000</v>
      </c>
      <c r="G32" s="15">
        <v>30007.7</v>
      </c>
      <c r="H32" s="16">
        <f t="shared" si="3"/>
        <v>0.5001283333333334</v>
      </c>
      <c r="I32" s="16">
        <f t="shared" si="4"/>
        <v>0.75019250000000004</v>
      </c>
      <c r="J32" s="15"/>
      <c r="K32" s="15"/>
      <c r="L32" s="15"/>
      <c r="M32" s="16"/>
      <c r="N32" s="16"/>
    </row>
    <row r="33" spans="1:14" ht="33.75" x14ac:dyDescent="0.25">
      <c r="A33" s="10">
        <v>4313241</v>
      </c>
      <c r="B33" s="6">
        <v>3241</v>
      </c>
      <c r="C33" s="7">
        <v>1090</v>
      </c>
      <c r="D33" s="11" t="s">
        <v>25</v>
      </c>
      <c r="E33" s="15">
        <v>6428203</v>
      </c>
      <c r="F33" s="15">
        <v>2738111</v>
      </c>
      <c r="G33" s="15">
        <v>2347591.38</v>
      </c>
      <c r="H33" s="16">
        <f t="shared" si="3"/>
        <v>0.36520181145492758</v>
      </c>
      <c r="I33" s="16">
        <f t="shared" si="4"/>
        <v>0.85737626414707069</v>
      </c>
      <c r="J33" s="15"/>
      <c r="K33" s="15"/>
      <c r="L33" s="15"/>
      <c r="M33" s="16"/>
      <c r="N33" s="16"/>
    </row>
    <row r="34" spans="1:14" ht="22.5" x14ac:dyDescent="0.25">
      <c r="A34" s="10">
        <v>4313242</v>
      </c>
      <c r="B34" s="6">
        <v>3242</v>
      </c>
      <c r="C34" s="7">
        <v>1090</v>
      </c>
      <c r="D34" s="11" t="s">
        <v>26</v>
      </c>
      <c r="E34" s="15">
        <v>90000</v>
      </c>
      <c r="F34" s="15">
        <v>45000</v>
      </c>
      <c r="G34" s="15">
        <v>45000</v>
      </c>
      <c r="H34" s="16">
        <f t="shared" si="3"/>
        <v>0.5</v>
      </c>
      <c r="I34" s="16">
        <f t="shared" si="4"/>
        <v>1</v>
      </c>
      <c r="J34" s="15"/>
      <c r="K34" s="15"/>
      <c r="L34" s="15"/>
      <c r="M34" s="16"/>
      <c r="N34" s="16"/>
    </row>
    <row r="35" spans="1:14" x14ac:dyDescent="0.25">
      <c r="A35" s="10">
        <v>4314030</v>
      </c>
      <c r="B35" s="6">
        <v>4030</v>
      </c>
      <c r="C35" s="5">
        <v>824</v>
      </c>
      <c r="D35" s="11" t="s">
        <v>27</v>
      </c>
      <c r="E35" s="15">
        <v>33618143</v>
      </c>
      <c r="F35" s="15">
        <v>13826111</v>
      </c>
      <c r="G35" s="15">
        <v>12201600.42</v>
      </c>
      <c r="H35" s="16">
        <f t="shared" si="3"/>
        <v>0.36294688912472056</v>
      </c>
      <c r="I35" s="16">
        <f t="shared" si="4"/>
        <v>0.88250415608553989</v>
      </c>
      <c r="J35" s="15">
        <v>1800000</v>
      </c>
      <c r="K35" s="15"/>
      <c r="L35" s="15"/>
      <c r="M35" s="16">
        <v>0</v>
      </c>
      <c r="N35" s="16">
        <v>0</v>
      </c>
    </row>
    <row r="36" spans="1:14" ht="33.75" x14ac:dyDescent="0.25">
      <c r="A36" s="10">
        <v>4314060</v>
      </c>
      <c r="B36" s="6">
        <v>4060</v>
      </c>
      <c r="C36" s="5">
        <v>828</v>
      </c>
      <c r="D36" s="11" t="s">
        <v>28</v>
      </c>
      <c r="E36" s="15">
        <v>8478278</v>
      </c>
      <c r="F36" s="15">
        <v>3621437</v>
      </c>
      <c r="G36" s="15">
        <v>2647469.92</v>
      </c>
      <c r="H36" s="16">
        <f t="shared" si="3"/>
        <v>0.31226505193625403</v>
      </c>
      <c r="I36" s="16">
        <f t="shared" si="4"/>
        <v>0.73105508117357831</v>
      </c>
      <c r="J36" s="15"/>
      <c r="K36" s="15"/>
      <c r="L36" s="15"/>
      <c r="M36" s="16"/>
      <c r="N36" s="16"/>
    </row>
    <row r="37" spans="1:14" ht="22.5" x14ac:dyDescent="0.25">
      <c r="A37" s="10">
        <v>4314081</v>
      </c>
      <c r="B37" s="6">
        <v>4081</v>
      </c>
      <c r="C37" s="5">
        <v>829</v>
      </c>
      <c r="D37" s="11" t="s">
        <v>29</v>
      </c>
      <c r="E37" s="15">
        <v>3620084</v>
      </c>
      <c r="F37" s="15">
        <v>1386931</v>
      </c>
      <c r="G37" s="15">
        <v>1318578.7</v>
      </c>
      <c r="H37" s="16">
        <f t="shared" si="3"/>
        <v>0.36423980769507003</v>
      </c>
      <c r="I37" s="16">
        <f t="shared" si="4"/>
        <v>0.95071687055808829</v>
      </c>
      <c r="J37" s="15"/>
      <c r="K37" s="15"/>
      <c r="L37" s="15"/>
      <c r="M37" s="16"/>
      <c r="N37" s="16"/>
    </row>
    <row r="38" spans="1:14" ht="22.5" x14ac:dyDescent="0.25">
      <c r="A38" s="10">
        <v>4314082</v>
      </c>
      <c r="B38" s="6">
        <v>4082</v>
      </c>
      <c r="C38" s="5">
        <v>829</v>
      </c>
      <c r="D38" s="11" t="s">
        <v>30</v>
      </c>
      <c r="E38" s="15">
        <v>366900</v>
      </c>
      <c r="F38" s="15"/>
      <c r="G38" s="15"/>
      <c r="H38" s="16">
        <f t="shared" si="3"/>
        <v>0</v>
      </c>
      <c r="I38" s="16">
        <v>0</v>
      </c>
      <c r="J38" s="15"/>
      <c r="K38" s="15"/>
      <c r="L38" s="15"/>
      <c r="M38" s="16"/>
      <c r="N38" s="16"/>
    </row>
    <row r="39" spans="1:14" ht="33.75" x14ac:dyDescent="0.25">
      <c r="A39" s="10">
        <v>4315031</v>
      </c>
      <c r="B39" s="6">
        <v>5031</v>
      </c>
      <c r="C39" s="5">
        <v>810</v>
      </c>
      <c r="D39" s="11" t="s">
        <v>31</v>
      </c>
      <c r="E39" s="15">
        <v>45505480</v>
      </c>
      <c r="F39" s="15">
        <v>18748101</v>
      </c>
      <c r="G39" s="15">
        <v>16708652.77</v>
      </c>
      <c r="H39" s="16">
        <f t="shared" si="3"/>
        <v>0.36717891493508031</v>
      </c>
      <c r="I39" s="16">
        <f t="shared" si="4"/>
        <v>0.8912184103339319</v>
      </c>
      <c r="J39" s="15"/>
      <c r="K39" s="15"/>
      <c r="L39" s="15"/>
      <c r="M39" s="16"/>
      <c r="N39" s="16"/>
    </row>
    <row r="40" spans="1:14" ht="56.25" x14ac:dyDescent="0.25">
      <c r="A40" s="10">
        <v>4315061</v>
      </c>
      <c r="B40" s="6">
        <v>5061</v>
      </c>
      <c r="C40" s="5">
        <v>810</v>
      </c>
      <c r="D40" s="11" t="s">
        <v>32</v>
      </c>
      <c r="E40" s="15">
        <v>120000</v>
      </c>
      <c r="F40" s="15">
        <v>50000</v>
      </c>
      <c r="G40" s="15">
        <v>36284</v>
      </c>
      <c r="H40" s="16">
        <f t="shared" si="3"/>
        <v>0.30236666666666667</v>
      </c>
      <c r="I40" s="16">
        <f t="shared" si="4"/>
        <v>0.72567999999999999</v>
      </c>
      <c r="J40" s="15"/>
      <c r="K40" s="15"/>
      <c r="L40" s="15"/>
      <c r="M40" s="16"/>
      <c r="N40" s="16"/>
    </row>
    <row r="41" spans="1:14" ht="22.5" x14ac:dyDescent="0.25">
      <c r="A41" s="10">
        <v>4316011</v>
      </c>
      <c r="B41" s="6">
        <v>6011</v>
      </c>
      <c r="C41" s="18">
        <v>610</v>
      </c>
      <c r="D41" s="11" t="s">
        <v>33</v>
      </c>
      <c r="E41" s="15">
        <v>2929181</v>
      </c>
      <c r="F41" s="15">
        <v>1220492</v>
      </c>
      <c r="G41" s="15"/>
      <c r="H41" s="16">
        <f t="shared" si="3"/>
        <v>0</v>
      </c>
      <c r="I41" s="16">
        <f t="shared" si="4"/>
        <v>0</v>
      </c>
      <c r="J41" s="15">
        <v>101439000</v>
      </c>
      <c r="K41" s="15">
        <v>35551000</v>
      </c>
      <c r="L41" s="15"/>
      <c r="M41" s="16">
        <f t="shared" si="5"/>
        <v>0</v>
      </c>
      <c r="N41" s="16">
        <v>0</v>
      </c>
    </row>
    <row r="42" spans="1:14" ht="36.75" customHeight="1" x14ac:dyDescent="0.25">
      <c r="A42" s="22">
        <v>4316016</v>
      </c>
      <c r="B42" s="22">
        <v>6016</v>
      </c>
      <c r="C42" s="19">
        <v>620</v>
      </c>
      <c r="D42" s="11" t="s">
        <v>43</v>
      </c>
      <c r="E42" s="21"/>
      <c r="F42" s="20"/>
      <c r="G42" s="20"/>
      <c r="H42" s="20"/>
      <c r="I42" s="20"/>
      <c r="J42" s="17">
        <v>281000</v>
      </c>
      <c r="K42" s="15">
        <v>281000</v>
      </c>
      <c r="L42" s="15"/>
      <c r="M42" s="16">
        <f t="shared" si="5"/>
        <v>0</v>
      </c>
      <c r="N42" s="16">
        <v>0</v>
      </c>
    </row>
    <row r="43" spans="1:14" ht="24.75" customHeight="1" x14ac:dyDescent="0.25">
      <c r="A43" s="22">
        <v>4317321</v>
      </c>
      <c r="B43" s="22">
        <v>7321</v>
      </c>
      <c r="C43" s="19">
        <v>443</v>
      </c>
      <c r="D43" s="11" t="s">
        <v>41</v>
      </c>
      <c r="E43" s="21"/>
      <c r="F43" s="20"/>
      <c r="G43" s="20"/>
      <c r="H43" s="20"/>
      <c r="I43" s="20"/>
      <c r="J43" s="17">
        <v>289717500</v>
      </c>
      <c r="K43" s="17">
        <v>120720000</v>
      </c>
      <c r="L43" s="15">
        <v>2807378.22</v>
      </c>
      <c r="M43" s="16">
        <f t="shared" si="5"/>
        <v>9.6900540008801692E-3</v>
      </c>
      <c r="N43" s="16">
        <f t="shared" ref="N43" si="12">L43/K43</f>
        <v>2.3255286779324057E-2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5E25-A00F-4D00-999A-9B5562D219BE}">
  <dimension ref="A1:P42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</cols>
  <sheetData>
    <row r="1" spans="1:16" ht="23.25" customHeight="1" x14ac:dyDescent="0.25">
      <c r="A1" s="58" t="s">
        <v>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SUM(E8:E42)</f>
        <v>2955852499</v>
      </c>
      <c r="F7" s="13">
        <f t="shared" ref="F7:G7" si="0">SUM(F8:F42)</f>
        <v>978272491</v>
      </c>
      <c r="G7" s="13">
        <f t="shared" si="0"/>
        <v>821985901.37000024</v>
      </c>
      <c r="H7" s="14">
        <f>G7/E7</f>
        <v>0.27808759119343329</v>
      </c>
      <c r="I7" s="14">
        <f>G7/F7</f>
        <v>0.8402422729169845</v>
      </c>
      <c r="J7" s="13">
        <f>SUM(J8:J42)</f>
        <v>606670144</v>
      </c>
      <c r="K7" s="13">
        <f t="shared" ref="K7" si="1">SUM(K8:K42)</f>
        <v>175236770</v>
      </c>
      <c r="L7" s="13">
        <f t="shared" ref="L7" si="2">SUM(L8:L42)</f>
        <v>190062</v>
      </c>
      <c r="M7" s="14">
        <f>L7/J7</f>
        <v>3.1328721526800566E-4</v>
      </c>
      <c r="N7" s="14">
        <f t="shared" ref="N7" si="3">L7/K7</f>
        <v>1.0846011370787079E-3</v>
      </c>
      <c r="O7" s="27"/>
      <c r="P7" s="27"/>
    </row>
    <row r="8" spans="1:16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173255609</v>
      </c>
      <c r="F8" s="15">
        <v>57822653</v>
      </c>
      <c r="G8" s="15">
        <v>51577734.509999998</v>
      </c>
      <c r="H8" s="16">
        <f t="shared" ref="H8:H40" si="4">G8/E8</f>
        <v>0.29769734329351494</v>
      </c>
      <c r="I8" s="16">
        <f t="shared" ref="I8:I40" si="5">G8/F8</f>
        <v>0.89199875540127838</v>
      </c>
      <c r="J8" s="15"/>
      <c r="K8" s="15"/>
      <c r="L8" s="15"/>
      <c r="M8" s="16"/>
      <c r="N8" s="16"/>
    </row>
    <row r="9" spans="1:16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255111080</v>
      </c>
      <c r="G9" s="15">
        <v>219535490.44</v>
      </c>
      <c r="H9" s="16">
        <f t="shared" si="4"/>
        <v>0.2895959451661384</v>
      </c>
      <c r="I9" s="16">
        <f t="shared" si="5"/>
        <v>0.8605486301888573</v>
      </c>
      <c r="J9" s="15">
        <v>43337470</v>
      </c>
      <c r="K9" s="15">
        <v>3487470</v>
      </c>
      <c r="L9" s="15"/>
      <c r="M9" s="16">
        <f t="shared" ref="M9:M42" si="6">L9/J9</f>
        <v>0</v>
      </c>
      <c r="N9" s="16">
        <v>0</v>
      </c>
    </row>
    <row r="10" spans="1:16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272377510</v>
      </c>
      <c r="G10" s="15">
        <v>193858031.50999999</v>
      </c>
      <c r="H10" s="16">
        <f t="shared" si="4"/>
        <v>0.2453168644626417</v>
      </c>
      <c r="I10" s="16">
        <f t="shared" si="5"/>
        <v>0.71172554411706013</v>
      </c>
      <c r="J10" s="15">
        <v>98468855</v>
      </c>
      <c r="K10" s="15">
        <v>8770000</v>
      </c>
      <c r="L10" s="15"/>
      <c r="M10" s="16">
        <f t="shared" si="6"/>
        <v>0</v>
      </c>
      <c r="N10" s="16">
        <v>0</v>
      </c>
    </row>
    <row r="11" spans="1:16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16804928</v>
      </c>
      <c r="G11" s="15">
        <v>8819847.7400000002</v>
      </c>
      <c r="H11" s="16">
        <f t="shared" si="4"/>
        <v>0.20747020763421684</v>
      </c>
      <c r="I11" s="16">
        <f t="shared" si="5"/>
        <v>0.52483698472257667</v>
      </c>
      <c r="J11" s="15">
        <v>6000000</v>
      </c>
      <c r="K11" s="15">
        <v>1000000</v>
      </c>
      <c r="L11" s="15"/>
      <c r="M11" s="16">
        <v>0</v>
      </c>
      <c r="N11" s="16">
        <v>0</v>
      </c>
    </row>
    <row r="12" spans="1:16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3864408</v>
      </c>
      <c r="G12" s="15">
        <v>1337061.1599999999</v>
      </c>
      <c r="H12" s="16">
        <f t="shared" si="4"/>
        <v>0.11843754977116998</v>
      </c>
      <c r="I12" s="16">
        <f t="shared" si="5"/>
        <v>0.3459937874054706</v>
      </c>
      <c r="J12" s="15">
        <v>3000000</v>
      </c>
      <c r="K12" s="15">
        <v>500000</v>
      </c>
      <c r="L12" s="15"/>
      <c r="M12" s="16">
        <v>0</v>
      </c>
      <c r="N12" s="16">
        <v>0</v>
      </c>
    </row>
    <row r="13" spans="1:16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213384260</v>
      </c>
      <c r="G13" s="15">
        <v>213384260</v>
      </c>
      <c r="H13" s="16">
        <f t="shared" si="4"/>
        <v>0.31013481685798627</v>
      </c>
      <c r="I13" s="16">
        <f t="shared" si="5"/>
        <v>1</v>
      </c>
      <c r="J13" s="15"/>
      <c r="K13" s="15"/>
      <c r="L13" s="15"/>
      <c r="M13" s="16"/>
      <c r="N13" s="16"/>
    </row>
    <row r="14" spans="1:16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11644802</v>
      </c>
      <c r="G14" s="15">
        <v>11644802</v>
      </c>
      <c r="H14" s="16">
        <f t="shared" si="4"/>
        <v>0.30907252777586086</v>
      </c>
      <c r="I14" s="16">
        <f t="shared" si="5"/>
        <v>1</v>
      </c>
      <c r="J14" s="15"/>
      <c r="K14" s="15"/>
      <c r="L14" s="15"/>
      <c r="M14" s="16"/>
      <c r="N14" s="16"/>
    </row>
    <row r="15" spans="1:16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4088245</v>
      </c>
      <c r="G15" s="15">
        <v>3582456.92</v>
      </c>
      <c r="H15" s="16">
        <f t="shared" si="4"/>
        <v>0.27083401398601398</v>
      </c>
      <c r="I15" s="16">
        <f t="shared" si="5"/>
        <v>0.87628234609227185</v>
      </c>
      <c r="J15" s="15"/>
      <c r="K15" s="15"/>
      <c r="L15" s="15"/>
      <c r="M15" s="16"/>
      <c r="N15" s="16"/>
    </row>
    <row r="16" spans="1:16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26073668</v>
      </c>
      <c r="G16" s="15">
        <v>19018165.010000002</v>
      </c>
      <c r="H16" s="16">
        <f t="shared" si="4"/>
        <v>0.24480251001103315</v>
      </c>
      <c r="I16" s="16">
        <f t="shared" si="5"/>
        <v>0.72940121083078924</v>
      </c>
      <c r="J16" s="15">
        <v>10332019</v>
      </c>
      <c r="K16" s="15">
        <v>500000</v>
      </c>
      <c r="L16" s="15"/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40000015</v>
      </c>
      <c r="G17" s="15">
        <v>36412461.829999998</v>
      </c>
      <c r="H17" s="16">
        <f t="shared" si="4"/>
        <v>0.28801843653723336</v>
      </c>
      <c r="I17" s="16">
        <f t="shared" si="5"/>
        <v>0.91031120438329827</v>
      </c>
      <c r="J17" s="15">
        <v>6530000</v>
      </c>
      <c r="K17" s="15">
        <v>1500000</v>
      </c>
      <c r="L17" s="15">
        <v>190062</v>
      </c>
      <c r="M17" s="16">
        <f t="shared" ref="M17" si="7">L17/J17</f>
        <v>2.9105972434915774E-2</v>
      </c>
      <c r="N17" s="16">
        <f t="shared" ref="N17" si="8">L17/K17</f>
        <v>0.12670799999999999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17248951</v>
      </c>
      <c r="G18" s="15">
        <v>14237567.09</v>
      </c>
      <c r="H18" s="16">
        <f t="shared" si="4"/>
        <v>0.25994752818406741</v>
      </c>
      <c r="I18" s="16">
        <f t="shared" si="5"/>
        <v>0.82541640300328989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16290</v>
      </c>
      <c r="H19" s="16">
        <f t="shared" si="4"/>
        <v>0.21951219512195122</v>
      </c>
      <c r="I19" s="16">
        <f t="shared" si="5"/>
        <v>0.75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2469716</v>
      </c>
      <c r="G20" s="15">
        <v>1147765.94</v>
      </c>
      <c r="H20" s="16">
        <f t="shared" si="4"/>
        <v>0.15615408476542314</v>
      </c>
      <c r="I20" s="16">
        <f t="shared" si="5"/>
        <v>0.46473600203424198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2279225</v>
      </c>
      <c r="G21" s="15">
        <v>2046053.3</v>
      </c>
      <c r="H21" s="16">
        <f t="shared" si="4"/>
        <v>0.27745352842265136</v>
      </c>
      <c r="I21" s="16">
        <f t="shared" si="5"/>
        <v>0.89769693645866466</v>
      </c>
      <c r="J21" s="15"/>
      <c r="K21" s="15"/>
      <c r="L21" s="15"/>
      <c r="M21" s="16"/>
      <c r="N21" s="16"/>
    </row>
    <row r="22" spans="1:14" ht="67.5" x14ac:dyDescent="0.25">
      <c r="A22" s="23">
        <v>4311210</v>
      </c>
      <c r="B22" s="26">
        <v>1210</v>
      </c>
      <c r="C22" s="24">
        <v>990</v>
      </c>
      <c r="D22" s="25" t="s">
        <v>47</v>
      </c>
      <c r="E22" s="15">
        <v>1984321</v>
      </c>
      <c r="F22" s="15"/>
      <c r="G22" s="15"/>
      <c r="H22" s="16">
        <f t="shared" si="4"/>
        <v>0</v>
      </c>
      <c r="I22" s="16">
        <v>0</v>
      </c>
      <c r="J22" s="15"/>
      <c r="K22" s="15"/>
      <c r="L22" s="15"/>
      <c r="M22" s="16"/>
      <c r="N22" s="16"/>
    </row>
    <row r="23" spans="1:14" ht="101.25" x14ac:dyDescent="0.25">
      <c r="A23" s="23">
        <v>4311291</v>
      </c>
      <c r="B23" s="26">
        <v>1291</v>
      </c>
      <c r="C23" s="24">
        <v>990</v>
      </c>
      <c r="D23" s="25" t="s">
        <v>48</v>
      </c>
      <c r="E23" s="15">
        <v>676300</v>
      </c>
      <c r="F23" s="15">
        <v>676300</v>
      </c>
      <c r="G23" s="15"/>
      <c r="H23" s="16">
        <f t="shared" si="4"/>
        <v>0</v>
      </c>
      <c r="I23" s="16">
        <f t="shared" si="5"/>
        <v>0</v>
      </c>
      <c r="J23" s="15">
        <v>9839000</v>
      </c>
      <c r="K23" s="15">
        <v>9839000</v>
      </c>
      <c r="L23" s="15"/>
      <c r="M23" s="16">
        <v>0</v>
      </c>
      <c r="N23" s="16">
        <v>0</v>
      </c>
    </row>
    <row r="24" spans="1:14" ht="90" x14ac:dyDescent="0.25">
      <c r="A24" s="23">
        <v>4311292</v>
      </c>
      <c r="B24" s="26">
        <v>1292</v>
      </c>
      <c r="C24" s="24">
        <v>990</v>
      </c>
      <c r="D24" s="25" t="s">
        <v>49</v>
      </c>
      <c r="E24" s="15"/>
      <c r="F24" s="15"/>
      <c r="G24" s="15"/>
      <c r="H24" s="16">
        <v>0</v>
      </c>
      <c r="I24" s="16">
        <v>0</v>
      </c>
      <c r="J24" s="15">
        <v>25425300</v>
      </c>
      <c r="K24" s="15">
        <v>25425300</v>
      </c>
      <c r="L24" s="15"/>
      <c r="M24" s="16">
        <v>0</v>
      </c>
      <c r="N24" s="16">
        <v>0</v>
      </c>
    </row>
    <row r="25" spans="1:14" ht="22.5" x14ac:dyDescent="0.25">
      <c r="A25" s="10">
        <v>4313105</v>
      </c>
      <c r="B25" s="6">
        <v>3105</v>
      </c>
      <c r="C25" s="7">
        <v>1010</v>
      </c>
      <c r="D25" s="11" t="s">
        <v>18</v>
      </c>
      <c r="E25" s="15">
        <v>30328943</v>
      </c>
      <c r="F25" s="15">
        <v>9921387</v>
      </c>
      <c r="G25" s="15">
        <v>8523887.5999999996</v>
      </c>
      <c r="H25" s="16">
        <f t="shared" si="4"/>
        <v>0.28104796134833976</v>
      </c>
      <c r="I25" s="16">
        <f t="shared" si="5"/>
        <v>0.8591427388126277</v>
      </c>
      <c r="J25" s="15">
        <v>10500000</v>
      </c>
      <c r="K25" s="15">
        <v>2500000</v>
      </c>
      <c r="L25" s="15"/>
      <c r="M25" s="16">
        <v>0</v>
      </c>
      <c r="N25" s="16">
        <v>0</v>
      </c>
    </row>
    <row r="26" spans="1:14" ht="67.5" x14ac:dyDescent="0.25">
      <c r="A26" s="10">
        <v>4313111</v>
      </c>
      <c r="B26" s="6">
        <v>3111</v>
      </c>
      <c r="C26" s="7">
        <v>1040</v>
      </c>
      <c r="D26" s="11" t="s">
        <v>19</v>
      </c>
      <c r="E26" s="15">
        <v>243652</v>
      </c>
      <c r="F26" s="15">
        <v>124880</v>
      </c>
      <c r="G26" s="15"/>
      <c r="H26" s="16">
        <f t="shared" si="4"/>
        <v>0</v>
      </c>
      <c r="I26" s="16">
        <v>0</v>
      </c>
      <c r="J26" s="15"/>
      <c r="K26" s="15"/>
      <c r="L26" s="15"/>
      <c r="M26" s="16"/>
      <c r="N26" s="16"/>
    </row>
    <row r="27" spans="1:14" ht="22.5" x14ac:dyDescent="0.25">
      <c r="A27" s="10">
        <v>4313121</v>
      </c>
      <c r="B27" s="6">
        <v>3121</v>
      </c>
      <c r="C27" s="7">
        <v>1040</v>
      </c>
      <c r="D27" s="11" t="s">
        <v>20</v>
      </c>
      <c r="E27" s="15">
        <v>9301013</v>
      </c>
      <c r="F27" s="15">
        <v>3142831</v>
      </c>
      <c r="G27" s="15">
        <v>2904543.34</v>
      </c>
      <c r="H27" s="16">
        <f t="shared" si="4"/>
        <v>0.31228247288763061</v>
      </c>
      <c r="I27" s="16">
        <f t="shared" si="5"/>
        <v>0.92418056841109175</v>
      </c>
      <c r="J27" s="15"/>
      <c r="K27" s="15"/>
      <c r="L27" s="15"/>
      <c r="M27" s="16"/>
      <c r="N27" s="16"/>
    </row>
    <row r="28" spans="1:14" x14ac:dyDescent="0.25">
      <c r="A28" s="10">
        <v>4313123</v>
      </c>
      <c r="B28" s="6">
        <v>3123</v>
      </c>
      <c r="C28" s="7">
        <v>1040</v>
      </c>
      <c r="D28" s="11" t="s">
        <v>21</v>
      </c>
      <c r="E28" s="15">
        <v>450000</v>
      </c>
      <c r="F28" s="15">
        <v>0</v>
      </c>
      <c r="G28" s="15">
        <v>0</v>
      </c>
      <c r="H28" s="16">
        <f t="shared" si="4"/>
        <v>0</v>
      </c>
      <c r="I28" s="16">
        <v>0</v>
      </c>
      <c r="J28" s="15"/>
      <c r="K28" s="15"/>
      <c r="L28" s="15"/>
      <c r="M28" s="16"/>
      <c r="N28" s="16"/>
    </row>
    <row r="29" spans="1:14" ht="22.5" x14ac:dyDescent="0.25">
      <c r="A29" s="10">
        <v>4313132</v>
      </c>
      <c r="B29" s="6">
        <v>3132</v>
      </c>
      <c r="C29" s="7">
        <v>1040</v>
      </c>
      <c r="D29" s="11" t="s">
        <v>22</v>
      </c>
      <c r="E29" s="15">
        <v>23598635</v>
      </c>
      <c r="F29" s="15">
        <v>7503055</v>
      </c>
      <c r="G29" s="15">
        <v>6334615.3700000001</v>
      </c>
      <c r="H29" s="16">
        <f t="shared" si="4"/>
        <v>0.26843143130948038</v>
      </c>
      <c r="I29" s="16">
        <f t="shared" si="5"/>
        <v>0.84427148274936015</v>
      </c>
      <c r="J29" s="15"/>
      <c r="K29" s="15"/>
      <c r="L29" s="15"/>
      <c r="M29" s="16"/>
      <c r="N29" s="16"/>
    </row>
    <row r="30" spans="1:14" ht="22.5" x14ac:dyDescent="0.25">
      <c r="A30" s="10">
        <v>4313133</v>
      </c>
      <c r="B30" s="6">
        <v>3133</v>
      </c>
      <c r="C30" s="7">
        <v>1040</v>
      </c>
      <c r="D30" s="11" t="s">
        <v>23</v>
      </c>
      <c r="E30" s="15">
        <v>64000</v>
      </c>
      <c r="F30" s="15">
        <v>11280</v>
      </c>
      <c r="G30" s="15">
        <v>7686</v>
      </c>
      <c r="H30" s="16">
        <f t="shared" si="4"/>
        <v>0.12009375</v>
      </c>
      <c r="I30" s="16">
        <f t="shared" si="5"/>
        <v>0.68138297872340425</v>
      </c>
      <c r="J30" s="15"/>
      <c r="K30" s="15"/>
      <c r="L30" s="15"/>
      <c r="M30" s="16"/>
      <c r="N30" s="16"/>
    </row>
    <row r="31" spans="1:14" ht="22.5" x14ac:dyDescent="0.25">
      <c r="A31" s="10">
        <v>4313210</v>
      </c>
      <c r="B31" s="6">
        <v>3210</v>
      </c>
      <c r="C31" s="7">
        <v>1050</v>
      </c>
      <c r="D31" s="11" t="s">
        <v>24</v>
      </c>
      <c r="E31" s="15">
        <v>60000</v>
      </c>
      <c r="F31" s="15">
        <v>20000</v>
      </c>
      <c r="G31" s="15">
        <v>2910.57</v>
      </c>
      <c r="H31" s="16">
        <f t="shared" si="4"/>
        <v>4.8509500000000004E-2</v>
      </c>
      <c r="I31" s="16">
        <f t="shared" si="5"/>
        <v>0.14552850000000001</v>
      </c>
      <c r="J31" s="15"/>
      <c r="K31" s="15"/>
      <c r="L31" s="15"/>
      <c r="M31" s="16"/>
      <c r="N31" s="16"/>
    </row>
    <row r="32" spans="1:14" ht="33.75" x14ac:dyDescent="0.25">
      <c r="A32" s="10">
        <v>4313241</v>
      </c>
      <c r="B32" s="6">
        <v>3241</v>
      </c>
      <c r="C32" s="7">
        <v>1090</v>
      </c>
      <c r="D32" s="11" t="s">
        <v>25</v>
      </c>
      <c r="E32" s="15">
        <v>6428203</v>
      </c>
      <c r="F32" s="15">
        <v>2220702</v>
      </c>
      <c r="G32" s="15">
        <v>1882617.5</v>
      </c>
      <c r="H32" s="16">
        <f t="shared" si="4"/>
        <v>0.29286839572427942</v>
      </c>
      <c r="I32" s="16">
        <f t="shared" si="5"/>
        <v>0.84775782612885475</v>
      </c>
      <c r="J32" s="15"/>
      <c r="K32" s="15"/>
      <c r="L32" s="15"/>
      <c r="M32" s="16"/>
      <c r="N32" s="16"/>
    </row>
    <row r="33" spans="1:14" ht="22.5" x14ac:dyDescent="0.25">
      <c r="A33" s="10">
        <v>4313242</v>
      </c>
      <c r="B33" s="6">
        <v>3242</v>
      </c>
      <c r="C33" s="7">
        <v>1090</v>
      </c>
      <c r="D33" s="11" t="s">
        <v>26</v>
      </c>
      <c r="E33" s="15">
        <v>90000</v>
      </c>
      <c r="F33" s="15">
        <v>30000</v>
      </c>
      <c r="G33" s="15">
        <v>30000</v>
      </c>
      <c r="H33" s="16">
        <f t="shared" si="4"/>
        <v>0.33333333333333331</v>
      </c>
      <c r="I33" s="16">
        <f t="shared" si="5"/>
        <v>1</v>
      </c>
      <c r="J33" s="15"/>
      <c r="K33" s="15"/>
      <c r="L33" s="15"/>
      <c r="M33" s="16"/>
      <c r="N33" s="16"/>
    </row>
    <row r="34" spans="1:14" x14ac:dyDescent="0.25">
      <c r="A34" s="10">
        <v>4314030</v>
      </c>
      <c r="B34" s="6">
        <v>4030</v>
      </c>
      <c r="C34" s="5">
        <v>824</v>
      </c>
      <c r="D34" s="11" t="s">
        <v>27</v>
      </c>
      <c r="E34" s="15">
        <v>33618143</v>
      </c>
      <c r="F34" s="15">
        <v>11368395</v>
      </c>
      <c r="G34" s="15">
        <v>9790530.4399999995</v>
      </c>
      <c r="H34" s="16">
        <f t="shared" si="4"/>
        <v>0.29122758029793611</v>
      </c>
      <c r="I34" s="16">
        <f t="shared" si="5"/>
        <v>0.86120604007865664</v>
      </c>
      <c r="J34" s="15">
        <v>1800000</v>
      </c>
      <c r="K34" s="15"/>
      <c r="L34" s="15"/>
      <c r="M34" s="16">
        <v>0</v>
      </c>
      <c r="N34" s="16">
        <v>0</v>
      </c>
    </row>
    <row r="35" spans="1:14" ht="33.75" x14ac:dyDescent="0.25">
      <c r="A35" s="10">
        <v>4314060</v>
      </c>
      <c r="B35" s="6">
        <v>4060</v>
      </c>
      <c r="C35" s="5">
        <v>828</v>
      </c>
      <c r="D35" s="11" t="s">
        <v>28</v>
      </c>
      <c r="E35" s="15">
        <v>8478278</v>
      </c>
      <c r="F35" s="15">
        <v>3042941</v>
      </c>
      <c r="G35" s="15">
        <v>2226600.4900000002</v>
      </c>
      <c r="H35" s="16">
        <f t="shared" si="4"/>
        <v>0.26262414254404021</v>
      </c>
      <c r="I35" s="16">
        <f t="shared" si="5"/>
        <v>0.73172647448636052</v>
      </c>
      <c r="J35" s="15"/>
      <c r="K35" s="15"/>
      <c r="L35" s="15"/>
      <c r="M35" s="16"/>
      <c r="N35" s="16"/>
    </row>
    <row r="36" spans="1:14" ht="22.5" x14ac:dyDescent="0.25">
      <c r="A36" s="10">
        <v>4314081</v>
      </c>
      <c r="B36" s="6">
        <v>4081</v>
      </c>
      <c r="C36" s="5">
        <v>829</v>
      </c>
      <c r="D36" s="11" t="s">
        <v>29</v>
      </c>
      <c r="E36" s="15">
        <v>3620084</v>
      </c>
      <c r="F36" s="15">
        <v>1095408</v>
      </c>
      <c r="G36" s="15">
        <v>1034228.63</v>
      </c>
      <c r="H36" s="16">
        <f t="shared" si="4"/>
        <v>0.28569188726007461</v>
      </c>
      <c r="I36" s="16">
        <f t="shared" si="5"/>
        <v>0.9441492393701707</v>
      </c>
      <c r="J36" s="15"/>
      <c r="K36" s="15"/>
      <c r="L36" s="15"/>
      <c r="M36" s="16"/>
      <c r="N36" s="16"/>
    </row>
    <row r="37" spans="1:14" ht="22.5" x14ac:dyDescent="0.25">
      <c r="A37" s="10">
        <v>4314082</v>
      </c>
      <c r="B37" s="6">
        <v>4082</v>
      </c>
      <c r="C37" s="5">
        <v>829</v>
      </c>
      <c r="D37" s="11" t="s">
        <v>30</v>
      </c>
      <c r="E37" s="15">
        <v>366900</v>
      </c>
      <c r="F37" s="15"/>
      <c r="G37" s="15"/>
      <c r="H37" s="16">
        <f t="shared" si="4"/>
        <v>0</v>
      </c>
      <c r="I37" s="16">
        <v>0</v>
      </c>
      <c r="J37" s="15"/>
      <c r="K37" s="15"/>
      <c r="L37" s="15"/>
      <c r="M37" s="16"/>
      <c r="N37" s="16"/>
    </row>
    <row r="38" spans="1:14" ht="33.75" x14ac:dyDescent="0.25">
      <c r="A38" s="10">
        <v>4315031</v>
      </c>
      <c r="B38" s="6">
        <v>5031</v>
      </c>
      <c r="C38" s="5">
        <v>810</v>
      </c>
      <c r="D38" s="11" t="s">
        <v>31</v>
      </c>
      <c r="E38" s="15">
        <v>45505480</v>
      </c>
      <c r="F38" s="15">
        <v>14907738</v>
      </c>
      <c r="G38" s="15">
        <v>12607609.98</v>
      </c>
      <c r="H38" s="16">
        <f t="shared" si="4"/>
        <v>0.27705696061221641</v>
      </c>
      <c r="I38" s="16">
        <f t="shared" si="5"/>
        <v>0.84570911965316276</v>
      </c>
      <c r="J38" s="15"/>
      <c r="K38" s="15"/>
      <c r="L38" s="15"/>
      <c r="M38" s="16"/>
      <c r="N38" s="16"/>
    </row>
    <row r="39" spans="1:14" ht="56.25" x14ac:dyDescent="0.25">
      <c r="A39" s="10">
        <v>4315061</v>
      </c>
      <c r="B39" s="6">
        <v>5061</v>
      </c>
      <c r="C39" s="5">
        <v>810</v>
      </c>
      <c r="D39" s="11" t="s">
        <v>32</v>
      </c>
      <c r="E39" s="15">
        <v>120000</v>
      </c>
      <c r="F39" s="15">
        <v>40000</v>
      </c>
      <c r="G39" s="15">
        <v>22684</v>
      </c>
      <c r="H39" s="16">
        <f t="shared" si="4"/>
        <v>0.18903333333333333</v>
      </c>
      <c r="I39" s="16">
        <f t="shared" si="5"/>
        <v>0.56710000000000005</v>
      </c>
      <c r="J39" s="15"/>
      <c r="K39" s="15"/>
      <c r="L39" s="15"/>
      <c r="M39" s="16"/>
      <c r="N39" s="16"/>
    </row>
    <row r="40" spans="1:14" ht="22.5" x14ac:dyDescent="0.25">
      <c r="A40" s="10">
        <v>4316011</v>
      </c>
      <c r="B40" s="6">
        <v>6011</v>
      </c>
      <c r="C40" s="18">
        <v>610</v>
      </c>
      <c r="D40" s="11" t="s">
        <v>33</v>
      </c>
      <c r="E40" s="15">
        <v>2929181</v>
      </c>
      <c r="F40" s="15">
        <v>976393</v>
      </c>
      <c r="G40" s="15"/>
      <c r="H40" s="16">
        <f t="shared" si="4"/>
        <v>0</v>
      </c>
      <c r="I40" s="16">
        <f t="shared" si="5"/>
        <v>0</v>
      </c>
      <c r="J40" s="15">
        <v>101439000</v>
      </c>
      <c r="K40" s="15">
        <v>25139000</v>
      </c>
      <c r="L40" s="15"/>
      <c r="M40" s="16">
        <f t="shared" si="6"/>
        <v>0</v>
      </c>
      <c r="N40" s="16">
        <v>0</v>
      </c>
    </row>
    <row r="41" spans="1:14" ht="36.75" customHeight="1" x14ac:dyDescent="0.25">
      <c r="A41" s="22">
        <v>4316016</v>
      </c>
      <c r="B41" s="22">
        <v>6016</v>
      </c>
      <c r="C41" s="19">
        <v>620</v>
      </c>
      <c r="D41" s="11" t="s">
        <v>43</v>
      </c>
      <c r="E41" s="21"/>
      <c r="F41" s="20"/>
      <c r="G41" s="20"/>
      <c r="H41" s="20"/>
      <c r="I41" s="20"/>
      <c r="J41" s="17">
        <v>281000</v>
      </c>
      <c r="K41" s="15"/>
      <c r="L41" s="15"/>
      <c r="M41" s="16">
        <f t="shared" si="6"/>
        <v>0</v>
      </c>
      <c r="N41" s="16">
        <v>0</v>
      </c>
    </row>
    <row r="42" spans="1:14" ht="24.75" customHeight="1" x14ac:dyDescent="0.25">
      <c r="A42" s="22">
        <v>4317321</v>
      </c>
      <c r="B42" s="22">
        <v>7321</v>
      </c>
      <c r="C42" s="19">
        <v>443</v>
      </c>
      <c r="D42" s="11" t="s">
        <v>41</v>
      </c>
      <c r="E42" s="21"/>
      <c r="F42" s="20"/>
      <c r="G42" s="20"/>
      <c r="H42" s="20"/>
      <c r="I42" s="20"/>
      <c r="J42" s="17">
        <v>289717500</v>
      </c>
      <c r="K42" s="17">
        <v>96576000</v>
      </c>
      <c r="L42" s="15"/>
      <c r="M42" s="16">
        <f t="shared" si="6"/>
        <v>0</v>
      </c>
      <c r="N42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B71C2-14D1-4CF1-9146-C247358521B3}">
  <dimension ref="A1:N39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4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4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4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2917247294</v>
      </c>
      <c r="F7" s="13">
        <f t="shared" ref="F7:G7" si="0">SUM(F8:F39)</f>
        <v>734751054</v>
      </c>
      <c r="G7" s="13">
        <f t="shared" si="0"/>
        <v>594716753.79999995</v>
      </c>
      <c r="H7" s="14">
        <f>G7/E7</f>
        <v>0.20386230369402478</v>
      </c>
      <c r="I7" s="14">
        <f>G7/F7</f>
        <v>0.80941259024039447</v>
      </c>
      <c r="J7" s="13">
        <f>SUM(J8:J39)</f>
        <v>533599970</v>
      </c>
      <c r="K7" s="13">
        <f t="shared" ref="K7:L7" si="1">SUM(K8:K39)</f>
        <v>87159000</v>
      </c>
      <c r="L7" s="13">
        <f t="shared" si="1"/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139953330</v>
      </c>
      <c r="F8" s="15">
        <v>41191722</v>
      </c>
      <c r="G8" s="15">
        <v>33619087.710000001</v>
      </c>
      <c r="H8" s="16">
        <f t="shared" ref="H8:H37" si="2">G8/E8</f>
        <v>0.24021641864470106</v>
      </c>
      <c r="I8" s="16">
        <f t="shared" ref="I8:I37" si="3">G8/F8</f>
        <v>0.81616125953656415</v>
      </c>
      <c r="J8" s="15"/>
      <c r="K8" s="15"/>
      <c r="L8" s="15"/>
      <c r="M8" s="16"/>
      <c r="N8" s="16"/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765333253</v>
      </c>
      <c r="F9" s="15">
        <v>191333310</v>
      </c>
      <c r="G9" s="15">
        <v>157926130.61000001</v>
      </c>
      <c r="H9" s="16">
        <f t="shared" si="2"/>
        <v>0.20634949545306117</v>
      </c>
      <c r="I9" s="16">
        <f t="shared" si="3"/>
        <v>0.82539799583250828</v>
      </c>
      <c r="J9" s="15">
        <v>38487470</v>
      </c>
      <c r="K9" s="15">
        <v>0</v>
      </c>
      <c r="L9" s="15">
        <v>0</v>
      </c>
      <c r="M9" s="16">
        <f t="shared" ref="M9:M39" si="4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779241041</v>
      </c>
      <c r="F10" s="15">
        <v>216099225</v>
      </c>
      <c r="G10" s="15">
        <v>146918712.15000001</v>
      </c>
      <c r="H10" s="16">
        <f t="shared" si="2"/>
        <v>0.18854077803892264</v>
      </c>
      <c r="I10" s="16">
        <f t="shared" si="3"/>
        <v>0.67986690905531943</v>
      </c>
      <c r="J10" s="15">
        <v>91770000</v>
      </c>
      <c r="K10" s="15">
        <v>0</v>
      </c>
      <c r="L10" s="15">
        <v>0</v>
      </c>
      <c r="M10" s="16">
        <f t="shared" si="4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42537094</v>
      </c>
      <c r="F11" s="15">
        <v>13325482</v>
      </c>
      <c r="G11" s="15">
        <v>6452288.2699999996</v>
      </c>
      <c r="H11" s="16">
        <f t="shared" si="2"/>
        <v>0.15168615585258363</v>
      </c>
      <c r="I11" s="16">
        <f t="shared" si="3"/>
        <v>0.48420674539202407</v>
      </c>
      <c r="J11" s="15">
        <v>6000000</v>
      </c>
      <c r="K11" s="15">
        <v>0</v>
      </c>
      <c r="L11" s="15">
        <v>0</v>
      </c>
      <c r="M11" s="16">
        <v>0</v>
      </c>
      <c r="N11" s="16">
        <v>0</v>
      </c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2946600</v>
      </c>
      <c r="G12" s="15">
        <v>975125.68</v>
      </c>
      <c r="H12" s="16">
        <f t="shared" si="2"/>
        <v>8.6377122986764476E-2</v>
      </c>
      <c r="I12" s="16">
        <f t="shared" si="3"/>
        <v>0.33093249168533229</v>
      </c>
      <c r="J12" s="15">
        <v>3000000</v>
      </c>
      <c r="K12" s="15">
        <v>0</v>
      </c>
      <c r="L12" s="15">
        <v>0</v>
      </c>
      <c r="M12" s="16">
        <v>0</v>
      </c>
      <c r="N12" s="16">
        <v>0</v>
      </c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688529000</v>
      </c>
      <c r="F13" s="15">
        <v>152816083</v>
      </c>
      <c r="G13" s="15">
        <v>152704229</v>
      </c>
      <c r="H13" s="16">
        <f t="shared" si="2"/>
        <v>0.22178329307843242</v>
      </c>
      <c r="I13" s="16">
        <f t="shared" si="3"/>
        <v>0.99926804824594284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8320420</v>
      </c>
      <c r="G14" s="15">
        <v>8320420</v>
      </c>
      <c r="H14" s="16">
        <f t="shared" si="2"/>
        <v>0.22083786753581799</v>
      </c>
      <c r="I14" s="16">
        <f t="shared" si="3"/>
        <v>1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2921125</v>
      </c>
      <c r="G15" s="15">
        <v>2654279.1</v>
      </c>
      <c r="H15" s="16">
        <f t="shared" si="2"/>
        <v>0.20066370062370062</v>
      </c>
      <c r="I15" s="16">
        <f t="shared" si="3"/>
        <v>0.9086496127348197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78332486</v>
      </c>
      <c r="F16" s="15">
        <v>20037319</v>
      </c>
      <c r="G16" s="15">
        <v>13967544.34</v>
      </c>
      <c r="H16" s="16">
        <f t="shared" si="2"/>
        <v>0.17831100547479115</v>
      </c>
      <c r="I16" s="16">
        <f t="shared" si="3"/>
        <v>0.69707650709159241</v>
      </c>
      <c r="J16" s="15">
        <v>9075000</v>
      </c>
      <c r="K16" s="15">
        <v>0</v>
      </c>
      <c r="L16" s="15">
        <v>0</v>
      </c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126429066</v>
      </c>
      <c r="F17" s="15">
        <v>29692953</v>
      </c>
      <c r="G17" s="15">
        <v>26400944.969999999</v>
      </c>
      <c r="H17" s="16">
        <f t="shared" si="2"/>
        <v>0.20882021678464349</v>
      </c>
      <c r="I17" s="16">
        <f t="shared" si="3"/>
        <v>0.88913167275750571</v>
      </c>
      <c r="J17" s="15">
        <v>6530000</v>
      </c>
      <c r="K17" s="15">
        <v>0</v>
      </c>
      <c r="L17" s="15">
        <v>0</v>
      </c>
      <c r="M17" s="16"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12694001</v>
      </c>
      <c r="G18" s="15">
        <v>10403457.380000001</v>
      </c>
      <c r="H18" s="16">
        <f t="shared" si="2"/>
        <v>0.18994488408056343</v>
      </c>
      <c r="I18" s="16">
        <f t="shared" si="3"/>
        <v>0.81955700019245314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/>
      <c r="G19" s="15"/>
      <c r="H19" s="16">
        <f t="shared" si="2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1904164</v>
      </c>
      <c r="G20" s="15">
        <v>770160.43</v>
      </c>
      <c r="H20" s="16">
        <f t="shared" si="2"/>
        <v>0.10478068121554013</v>
      </c>
      <c r="I20" s="16">
        <f t="shared" si="3"/>
        <v>0.40446118611632192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1628548</v>
      </c>
      <c r="G21" s="15">
        <v>1501374.02</v>
      </c>
      <c r="H21" s="16">
        <f t="shared" si="2"/>
        <v>0.2035927017791278</v>
      </c>
      <c r="I21" s="16">
        <f t="shared" si="3"/>
        <v>0.92190959062919853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18</v>
      </c>
      <c r="E22" s="15">
        <v>30328943</v>
      </c>
      <c r="F22" s="15">
        <v>7330787</v>
      </c>
      <c r="G22" s="15">
        <v>6295890.9199999999</v>
      </c>
      <c r="H22" s="16">
        <f t="shared" si="2"/>
        <v>0.2075868888671788</v>
      </c>
      <c r="I22" s="16">
        <f t="shared" si="3"/>
        <v>0.85882878877806712</v>
      </c>
      <c r="J22" s="15">
        <v>10500000</v>
      </c>
      <c r="K22" s="15">
        <v>0</v>
      </c>
      <c r="L22" s="15">
        <v>0</v>
      </c>
      <c r="M22" s="16">
        <v>0</v>
      </c>
      <c r="N22" s="16">
        <v>0</v>
      </c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19</v>
      </c>
      <c r="E23" s="15">
        <v>243652</v>
      </c>
      <c r="F23" s="15">
        <v>62880</v>
      </c>
      <c r="G23" s="15"/>
      <c r="H23" s="16">
        <f t="shared" si="2"/>
        <v>0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20</v>
      </c>
      <c r="E24" s="15">
        <v>9301013</v>
      </c>
      <c r="F24" s="15">
        <v>2373374</v>
      </c>
      <c r="G24" s="15">
        <v>2172811.73</v>
      </c>
      <c r="H24" s="16">
        <f t="shared" si="2"/>
        <v>0.23361022396162653</v>
      </c>
      <c r="I24" s="16">
        <f t="shared" si="3"/>
        <v>0.91549487354289716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21</v>
      </c>
      <c r="E25" s="15">
        <v>450000</v>
      </c>
      <c r="F25" s="15"/>
      <c r="G25" s="15"/>
      <c r="H25" s="16">
        <f t="shared" si="2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22</v>
      </c>
      <c r="E26" s="15">
        <v>23525130</v>
      </c>
      <c r="F26" s="15">
        <v>5613297</v>
      </c>
      <c r="G26" s="15">
        <v>4691417.3899999997</v>
      </c>
      <c r="H26" s="16">
        <f t="shared" si="2"/>
        <v>0.19942152880770478</v>
      </c>
      <c r="I26" s="16">
        <f t="shared" si="3"/>
        <v>0.83576860265900765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23</v>
      </c>
      <c r="E27" s="15">
        <v>64000</v>
      </c>
      <c r="F27" s="15">
        <v>11280</v>
      </c>
      <c r="G27" s="15">
        <v>7686</v>
      </c>
      <c r="H27" s="16">
        <f t="shared" si="2"/>
        <v>0.12009375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24</v>
      </c>
      <c r="E28" s="15">
        <v>60000</v>
      </c>
      <c r="F28" s="15"/>
      <c r="G28" s="15"/>
      <c r="H28" s="16">
        <f t="shared" si="2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25</v>
      </c>
      <c r="E29" s="15">
        <v>6428203</v>
      </c>
      <c r="F29" s="15">
        <v>1681257</v>
      </c>
      <c r="G29" s="15">
        <v>1414149.75</v>
      </c>
      <c r="H29" s="16">
        <f t="shared" si="2"/>
        <v>0.21999145795489033</v>
      </c>
      <c r="I29" s="16">
        <f t="shared" si="3"/>
        <v>0.8411264607374126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26</v>
      </c>
      <c r="E30" s="15">
        <v>90000</v>
      </c>
      <c r="F30" s="15">
        <v>15000</v>
      </c>
      <c r="G30" s="15">
        <v>15000</v>
      </c>
      <c r="H30" s="16">
        <f t="shared" si="2"/>
        <v>0.16666666666666666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4314030</v>
      </c>
      <c r="B31" s="6">
        <v>4030</v>
      </c>
      <c r="C31" s="5">
        <v>824</v>
      </c>
      <c r="D31" s="11" t="s">
        <v>27</v>
      </c>
      <c r="E31" s="15">
        <v>33618143</v>
      </c>
      <c r="F31" s="15">
        <v>7904284</v>
      </c>
      <c r="G31" s="15">
        <v>6413126.3799999999</v>
      </c>
      <c r="H31" s="16">
        <f t="shared" si="2"/>
        <v>0.1907638497462516</v>
      </c>
      <c r="I31" s="16">
        <f t="shared" si="3"/>
        <v>0.81134817271241766</v>
      </c>
      <c r="J31" s="15">
        <v>1800000</v>
      </c>
      <c r="K31" s="15">
        <v>0</v>
      </c>
      <c r="L31" s="15">
        <v>0</v>
      </c>
      <c r="M31" s="16">
        <v>0</v>
      </c>
      <c r="N31" s="16">
        <v>0</v>
      </c>
    </row>
    <row r="32" spans="1:14" ht="33.75" x14ac:dyDescent="0.25">
      <c r="A32" s="10">
        <v>4314060</v>
      </c>
      <c r="B32" s="6">
        <v>4060</v>
      </c>
      <c r="C32" s="5">
        <v>828</v>
      </c>
      <c r="D32" s="11" t="s">
        <v>28</v>
      </c>
      <c r="E32" s="15">
        <v>8478278</v>
      </c>
      <c r="F32" s="15">
        <v>2268052</v>
      </c>
      <c r="G32" s="15">
        <v>1327076.3799999999</v>
      </c>
      <c r="H32" s="16">
        <f t="shared" si="2"/>
        <v>0.15652664137693997</v>
      </c>
      <c r="I32" s="16">
        <f t="shared" si="3"/>
        <v>0.58511726362534888</v>
      </c>
      <c r="J32" s="15"/>
      <c r="K32" s="15"/>
      <c r="L32" s="15"/>
      <c r="M32" s="16"/>
      <c r="N32" s="16"/>
    </row>
    <row r="33" spans="1:14" ht="22.5" x14ac:dyDescent="0.25">
      <c r="A33" s="10">
        <v>4314081</v>
      </c>
      <c r="B33" s="6">
        <v>4081</v>
      </c>
      <c r="C33" s="5">
        <v>829</v>
      </c>
      <c r="D33" s="11" t="s">
        <v>29</v>
      </c>
      <c r="E33" s="15">
        <v>3620084</v>
      </c>
      <c r="F33" s="15">
        <v>801722</v>
      </c>
      <c r="G33" s="15">
        <v>752155.5</v>
      </c>
      <c r="H33" s="16">
        <f t="shared" si="2"/>
        <v>0.2077729411803704</v>
      </c>
      <c r="I33" s="16">
        <f t="shared" si="3"/>
        <v>0.93817495341277901</v>
      </c>
      <c r="J33" s="15"/>
      <c r="K33" s="15"/>
      <c r="L33" s="15"/>
      <c r="M33" s="16"/>
      <c r="N33" s="16"/>
    </row>
    <row r="34" spans="1:14" ht="22.5" x14ac:dyDescent="0.25">
      <c r="A34" s="10">
        <v>4314082</v>
      </c>
      <c r="B34" s="6">
        <v>4082</v>
      </c>
      <c r="C34" s="5">
        <v>829</v>
      </c>
      <c r="D34" s="11" t="s">
        <v>30</v>
      </c>
      <c r="E34" s="15">
        <v>366900</v>
      </c>
      <c r="F34" s="15"/>
      <c r="G34" s="15"/>
      <c r="H34" s="16">
        <f t="shared" si="2"/>
        <v>0</v>
      </c>
      <c r="I34" s="16">
        <v>0</v>
      </c>
      <c r="J34" s="15"/>
      <c r="K34" s="15"/>
      <c r="L34" s="15"/>
      <c r="M34" s="16"/>
      <c r="N34" s="16"/>
    </row>
    <row r="35" spans="1:14" ht="33.75" x14ac:dyDescent="0.25">
      <c r="A35" s="10">
        <v>4315031</v>
      </c>
      <c r="B35" s="6">
        <v>5031</v>
      </c>
      <c r="C35" s="5">
        <v>810</v>
      </c>
      <c r="D35" s="11" t="s">
        <v>31</v>
      </c>
      <c r="E35" s="15">
        <v>45505480</v>
      </c>
      <c r="F35" s="15">
        <v>11015874</v>
      </c>
      <c r="G35" s="15">
        <v>8991002.0899999999</v>
      </c>
      <c r="H35" s="16">
        <f t="shared" si="2"/>
        <v>0.19758064501242487</v>
      </c>
      <c r="I35" s="16">
        <f t="shared" si="3"/>
        <v>0.81618599577300899</v>
      </c>
      <c r="J35" s="15"/>
      <c r="K35" s="15"/>
      <c r="L35" s="15"/>
      <c r="M35" s="16"/>
      <c r="N35" s="16"/>
    </row>
    <row r="36" spans="1:14" ht="56.25" x14ac:dyDescent="0.25">
      <c r="A36" s="10">
        <v>4315061</v>
      </c>
      <c r="B36" s="6">
        <v>5061</v>
      </c>
      <c r="C36" s="5">
        <v>810</v>
      </c>
      <c r="D36" s="11" t="s">
        <v>32</v>
      </c>
      <c r="E36" s="15">
        <v>120000</v>
      </c>
      <c r="F36" s="15">
        <v>30000</v>
      </c>
      <c r="G36" s="15">
        <v>22684</v>
      </c>
      <c r="H36" s="16">
        <f t="shared" si="2"/>
        <v>0.18903333333333333</v>
      </c>
      <c r="I36" s="16">
        <v>0</v>
      </c>
      <c r="J36" s="15"/>
      <c r="K36" s="15"/>
      <c r="L36" s="15"/>
      <c r="M36" s="16"/>
      <c r="N36" s="16"/>
    </row>
    <row r="37" spans="1:14" ht="22.5" x14ac:dyDescent="0.25">
      <c r="A37" s="10">
        <v>4316011</v>
      </c>
      <c r="B37" s="6">
        <v>6011</v>
      </c>
      <c r="C37" s="18">
        <v>610</v>
      </c>
      <c r="D37" s="11" t="s">
        <v>33</v>
      </c>
      <c r="E37" s="15">
        <v>2929181</v>
      </c>
      <c r="F37" s="15">
        <v>732295</v>
      </c>
      <c r="G37" s="15"/>
      <c r="H37" s="16">
        <f t="shared" si="2"/>
        <v>0</v>
      </c>
      <c r="I37" s="16">
        <f t="shared" si="3"/>
        <v>0</v>
      </c>
      <c r="J37" s="15">
        <v>76439000</v>
      </c>
      <c r="K37" s="15">
        <v>14727000</v>
      </c>
      <c r="L37" s="15">
        <v>0</v>
      </c>
      <c r="M37" s="16">
        <f t="shared" si="4"/>
        <v>0</v>
      </c>
      <c r="N37" s="16">
        <v>0</v>
      </c>
    </row>
    <row r="38" spans="1:14" ht="36.75" customHeight="1" x14ac:dyDescent="0.25">
      <c r="A38" s="22">
        <v>4316016</v>
      </c>
      <c r="B38" s="22">
        <v>6016</v>
      </c>
      <c r="C38" s="19">
        <v>620</v>
      </c>
      <c r="D38" s="11" t="s">
        <v>43</v>
      </c>
      <c r="E38" s="21"/>
      <c r="F38" s="20"/>
      <c r="G38" s="20"/>
      <c r="H38" s="20"/>
      <c r="I38" s="20"/>
      <c r="J38" s="17">
        <v>281000</v>
      </c>
      <c r="K38" s="15">
        <v>0</v>
      </c>
      <c r="L38" s="15">
        <v>0</v>
      </c>
      <c r="M38" s="16">
        <f t="shared" si="4"/>
        <v>0</v>
      </c>
      <c r="N38" s="16">
        <v>0</v>
      </c>
    </row>
    <row r="39" spans="1:14" ht="24.75" customHeight="1" x14ac:dyDescent="0.25">
      <c r="A39" s="22">
        <v>4317321</v>
      </c>
      <c r="B39" s="22">
        <v>7321</v>
      </c>
      <c r="C39" s="19">
        <v>443</v>
      </c>
      <c r="D39" s="11" t="s">
        <v>41</v>
      </c>
      <c r="E39" s="21"/>
      <c r="F39" s="20"/>
      <c r="G39" s="20"/>
      <c r="H39" s="20"/>
      <c r="I39" s="20"/>
      <c r="J39" s="17">
        <v>289717500</v>
      </c>
      <c r="K39" s="17">
        <v>72432000</v>
      </c>
      <c r="L39" s="15">
        <v>0</v>
      </c>
      <c r="M39" s="16">
        <f t="shared" si="4"/>
        <v>0</v>
      </c>
      <c r="N39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8</vt:i4>
      </vt:variant>
    </vt:vector>
  </HeadingPairs>
  <TitlesOfParts>
    <vt:vector size="19" baseType="lpstr">
      <vt:lpstr>ЛИСТОПАД</vt:lpstr>
      <vt:lpstr>ЖОВТЕНЬ</vt:lpstr>
      <vt:lpstr>ВЕРЕСЕНЬ</vt:lpstr>
      <vt:lpstr>СЕРПЕНЬ</vt:lpstr>
      <vt:lpstr>ЛИПЕНЬ</vt:lpstr>
      <vt:lpstr>ЧЕРВЕНЬ</vt:lpstr>
      <vt:lpstr>ТРАВЕНЬ</vt:lpstr>
      <vt:lpstr>КВІТЕНЬ</vt:lpstr>
      <vt:lpstr>БЕРЕЗЕНЬ</vt:lpstr>
      <vt:lpstr>ЛЮТИЙ</vt:lpstr>
      <vt:lpstr>СІЧЕНЬ</vt:lpstr>
      <vt:lpstr>ВЕРЕСЕНЬ!Область_друку</vt:lpstr>
      <vt:lpstr>ЖОВТЕНЬ!Область_друку</vt:lpstr>
      <vt:lpstr>КВІТЕНЬ!Область_друку</vt:lpstr>
      <vt:lpstr>ЛИПЕНЬ!Область_друку</vt:lpstr>
      <vt:lpstr>ЛИСТОПАД!Область_друку</vt:lpstr>
      <vt:lpstr>СЕРПЕНЬ!Область_друку</vt:lpstr>
      <vt:lpstr>ТРАВЕНЬ!Область_друку</vt:lpstr>
      <vt:lpstr>ЧЕРВЕНЬ!Область_друку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2024-07-23T06:59:49Z</cp:lastPrinted>
  <dcterms:created xsi:type="dcterms:W3CDTF">2022-02-15T09:19:01Z</dcterms:created>
  <dcterms:modified xsi:type="dcterms:W3CDTF">2024-12-02T12:38:14Z</dcterms:modified>
</cp:coreProperties>
</file>