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7085" windowHeight="8520" activeTab="2"/>
  </bookViews>
  <sheets>
    <sheet name="Лист1" sheetId="1" r:id="rId1"/>
    <sheet name="2012 рік (4-1+4-2+4-3)" sheetId="4" r:id="rId2"/>
    <sheet name="2013 рік (4-1+4-2+4-3)" sheetId="5" r:id="rId3"/>
  </sheets>
  <calcPr calcId="124519"/>
</workbook>
</file>

<file path=xl/calcChain.xml><?xml version="1.0" encoding="utf-8"?>
<calcChain xmlns="http://schemas.openxmlformats.org/spreadsheetml/2006/main">
  <c r="E9" i="1"/>
  <c r="F26"/>
  <c r="H16" i="5"/>
  <c r="G16"/>
  <c r="F16"/>
  <c r="I16" s="1"/>
  <c r="D16"/>
  <c r="C16"/>
  <c r="B16"/>
  <c r="I15"/>
  <c r="E15"/>
  <c r="I14"/>
  <c r="E14"/>
  <c r="I13"/>
  <c r="E13"/>
  <c r="I12"/>
  <c r="E12"/>
  <c r="I11"/>
  <c r="E11"/>
  <c r="I10"/>
  <c r="E10"/>
  <c r="I9"/>
  <c r="E9"/>
  <c r="I8"/>
  <c r="E8"/>
  <c r="I7"/>
  <c r="E7"/>
  <c r="I6"/>
  <c r="E6"/>
  <c r="I5"/>
  <c r="E5"/>
  <c r="B8" i="4"/>
  <c r="E9"/>
  <c r="I9"/>
  <c r="E10"/>
  <c r="I10"/>
  <c r="E11"/>
  <c r="I11"/>
  <c r="E12"/>
  <c r="I12"/>
  <c r="I26"/>
  <c r="E26"/>
  <c r="I25"/>
  <c r="E25"/>
  <c r="I24"/>
  <c r="E24"/>
  <c r="I23"/>
  <c r="E23"/>
  <c r="I22"/>
  <c r="E22"/>
  <c r="I21"/>
  <c r="E21"/>
  <c r="I20"/>
  <c r="E20"/>
  <c r="I19"/>
  <c r="E19"/>
  <c r="I18"/>
  <c r="E18"/>
  <c r="I17"/>
  <c r="E17"/>
  <c r="I16"/>
  <c r="E16"/>
  <c r="I15"/>
  <c r="E15"/>
  <c r="I14"/>
  <c r="E14"/>
  <c r="H13"/>
  <c r="G13"/>
  <c r="F13"/>
  <c r="I13" s="1"/>
  <c r="D13"/>
  <c r="C13"/>
  <c r="B13"/>
  <c r="H8"/>
  <c r="H27" s="1"/>
  <c r="G8"/>
  <c r="G27" s="1"/>
  <c r="F8"/>
  <c r="F27" s="1"/>
  <c r="I27" s="1"/>
  <c r="D8"/>
  <c r="D27" s="1"/>
  <c r="C8"/>
  <c r="C27" s="1"/>
  <c r="I7"/>
  <c r="E7"/>
  <c r="I6"/>
  <c r="E6"/>
  <c r="I5"/>
  <c r="E5"/>
  <c r="F34" i="1"/>
  <c r="G33"/>
  <c r="G32"/>
  <c r="E32"/>
  <c r="G31"/>
  <c r="G30"/>
  <c r="E30"/>
  <c r="G29"/>
  <c r="E29"/>
  <c r="G28"/>
  <c r="E28"/>
  <c r="G27"/>
  <c r="E27"/>
  <c r="D34"/>
  <c r="C34"/>
  <c r="G25"/>
  <c r="E25"/>
  <c r="G24"/>
  <c r="E24"/>
  <c r="G23"/>
  <c r="E23"/>
  <c r="F17"/>
  <c r="D17"/>
  <c r="C17"/>
  <c r="G16"/>
  <c r="E16"/>
  <c r="G15"/>
  <c r="E15"/>
  <c r="G14"/>
  <c r="E14"/>
  <c r="G13"/>
  <c r="E13"/>
  <c r="G12"/>
  <c r="E12"/>
  <c r="G11"/>
  <c r="E11"/>
  <c r="G10"/>
  <c r="E10"/>
  <c r="G9"/>
  <c r="E16" i="5" l="1"/>
  <c r="B27" i="4"/>
  <c r="E13"/>
  <c r="E27"/>
  <c r="E8"/>
  <c r="I8"/>
  <c r="G17" i="1"/>
  <c r="G34"/>
  <c r="E34"/>
  <c r="E26"/>
  <c r="E17"/>
  <c r="G26"/>
</calcChain>
</file>

<file path=xl/sharedStrings.xml><?xml version="1.0" encoding="utf-8"?>
<sst xmlns="http://schemas.openxmlformats.org/spreadsheetml/2006/main" count="85" uniqueCount="47">
  <si>
    <t xml:space="preserve">Інформація про використання бюджетних коштів </t>
  </si>
  <si>
    <t>по Дніпровській районній в місті Києві державній адміністрації</t>
  </si>
  <si>
    <t>Загальний фонд</t>
  </si>
  <si>
    <t>тис. грн.</t>
  </si>
  <si>
    <t>Галузь</t>
  </si>
  <si>
    <t>Код бюджетної класифікації</t>
  </si>
  <si>
    <t>Виконано на звітну дату</t>
  </si>
  <si>
    <t>Виконано на відповідну дату попереднього року</t>
  </si>
  <si>
    <t>Відхилення поточного року до попереднього +/-</t>
  </si>
  <si>
    <t>5=4/3</t>
  </si>
  <si>
    <t>7=4-6</t>
  </si>
  <si>
    <t>Органи виконавчої влади</t>
  </si>
  <si>
    <t>010117</t>
  </si>
  <si>
    <t>Освіта</t>
  </si>
  <si>
    <t>070000</t>
  </si>
  <si>
    <t>Охорона здоров’я</t>
  </si>
  <si>
    <t>080000</t>
  </si>
  <si>
    <t>Соціальний захист та соціальне забезпечення</t>
  </si>
  <si>
    <t>090000</t>
  </si>
  <si>
    <t>Житлово-комунальне господарство</t>
  </si>
  <si>
    <t>100000</t>
  </si>
  <si>
    <t>Культура і мистецтво</t>
  </si>
  <si>
    <t>110000</t>
  </si>
  <si>
    <t>Фізична культура і спорт</t>
  </si>
  <si>
    <t>130000</t>
  </si>
  <si>
    <t>Видатки, не віднесені до основних груп</t>
  </si>
  <si>
    <t>250000</t>
  </si>
  <si>
    <t>ВСЬОГО</t>
  </si>
  <si>
    <t>Спеціальний фонд</t>
  </si>
  <si>
    <t>Будівництво</t>
  </si>
  <si>
    <t>150000</t>
  </si>
  <si>
    <t>Інші послуги, пов"язані з економічною діяльністю</t>
  </si>
  <si>
    <t>180000</t>
  </si>
  <si>
    <t>Цільові фонди</t>
  </si>
  <si>
    <t>240000</t>
  </si>
  <si>
    <t>Начальний фінансового управління</t>
  </si>
  <si>
    <t>В. Лавров</t>
  </si>
  <si>
    <t>Планові показники на 2013 рік з урахуванням змін</t>
  </si>
  <si>
    <t>Спецфонд 2012 року станом на 01.01.2013</t>
  </si>
  <si>
    <t>СФ 4-1</t>
  </si>
  <si>
    <t>СФ 4-2</t>
  </si>
  <si>
    <t>СФ 4-3</t>
  </si>
  <si>
    <t>ПЛАН</t>
  </si>
  <si>
    <t>ФІН-НЯ</t>
  </si>
  <si>
    <t>Спецфонд 2013 року станом на 01.01.2014</t>
  </si>
  <si>
    <t>% виконання до планових показників 2013 року</t>
  </si>
  <si>
    <t>станом на 01.01.2015 року в порівнянні з минулим роком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</si>
</sst>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%"/>
  </numFmts>
  <fonts count="1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36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49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/>
    <xf numFmtId="165" fontId="5" fillId="0" borderId="1" xfId="0" applyNumberFormat="1" applyFont="1" applyBorder="1"/>
    <xf numFmtId="0" fontId="6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/>
    <xf numFmtId="165" fontId="6" fillId="0" borderId="1" xfId="0" applyNumberFormat="1" applyFont="1" applyBorder="1"/>
    <xf numFmtId="164" fontId="6" fillId="0" borderId="1" xfId="0" applyNumberFormat="1" applyFont="1" applyFill="1" applyBorder="1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wrapText="1"/>
    </xf>
    <xf numFmtId="164" fontId="3" fillId="0" borderId="0" xfId="0" applyNumberFormat="1" applyFont="1"/>
    <xf numFmtId="0" fontId="9" fillId="0" borderId="0" xfId="1" applyFont="1" applyAlignment="1">
      <alignment horizontal="centerContinuous"/>
    </xf>
    <xf numFmtId="0" fontId="10" fillId="0" borderId="0" xfId="1" applyFont="1"/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wrapText="1"/>
    </xf>
    <xf numFmtId="4" fontId="9" fillId="0" borderId="2" xfId="1" applyNumberFormat="1" applyFont="1" applyBorder="1"/>
    <xf numFmtId="0" fontId="9" fillId="0" borderId="2" xfId="1" applyFont="1" applyBorder="1"/>
    <xf numFmtId="0" fontId="10" fillId="2" borderId="2" xfId="1" applyFont="1" applyFill="1" applyBorder="1" applyAlignment="1">
      <alignment horizontal="center" wrapText="1"/>
    </xf>
    <xf numFmtId="4" fontId="10" fillId="0" borderId="2" xfId="1" applyNumberFormat="1" applyFont="1" applyBorder="1"/>
    <xf numFmtId="0" fontId="10" fillId="0" borderId="2" xfId="1" applyFont="1" applyBorder="1"/>
    <xf numFmtId="0" fontId="9" fillId="0" borderId="2" xfId="1" applyFont="1" applyFill="1" applyBorder="1"/>
    <xf numFmtId="164" fontId="5" fillId="0" borderId="1" xfId="0" applyNumberFormat="1" applyFont="1" applyFill="1" applyBorder="1"/>
    <xf numFmtId="165" fontId="5" fillId="0" borderId="1" xfId="0" applyNumberFormat="1" applyFont="1" applyFill="1" applyBorder="1"/>
    <xf numFmtId="0" fontId="1" fillId="0" borderId="0" xfId="0" applyFont="1" applyAlignment="1">
      <alignment horizontal="center"/>
    </xf>
    <xf numFmtId="0" fontId="9" fillId="0" borderId="0" xfId="1" applyFont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4"/>
  <sheetViews>
    <sheetView view="pageBreakPreview" zoomScaleSheetLayoutView="100" workbookViewId="0">
      <selection activeCell="F7" sqref="F7"/>
    </sheetView>
  </sheetViews>
  <sheetFormatPr defaultRowHeight="15"/>
  <cols>
    <col min="1" max="1" width="33.85546875" style="2" customWidth="1"/>
    <col min="2" max="2" width="11.5703125" style="2" customWidth="1"/>
    <col min="3" max="3" width="17.5703125" style="2" customWidth="1"/>
    <col min="4" max="4" width="14.42578125" style="2" customWidth="1"/>
    <col min="5" max="5" width="17.42578125" style="2" customWidth="1"/>
    <col min="6" max="6" width="16.5703125" style="2" customWidth="1"/>
    <col min="7" max="7" width="20.28515625" style="2" customWidth="1"/>
    <col min="8" max="16384" width="9.140625" style="2"/>
  </cols>
  <sheetData>
    <row r="1" spans="1:9" ht="20.25">
      <c r="A1" s="34" t="s">
        <v>0</v>
      </c>
      <c r="B1" s="34"/>
      <c r="C1" s="34"/>
      <c r="D1" s="34"/>
      <c r="E1" s="34"/>
      <c r="F1" s="34"/>
      <c r="G1" s="34"/>
      <c r="H1" s="1"/>
      <c r="I1" s="1"/>
    </row>
    <row r="2" spans="1:9" ht="20.25">
      <c r="A2" s="34" t="s">
        <v>46</v>
      </c>
      <c r="B2" s="34"/>
      <c r="C2" s="34"/>
      <c r="D2" s="34"/>
      <c r="E2" s="34"/>
      <c r="F2" s="34"/>
      <c r="G2" s="34"/>
      <c r="H2" s="1"/>
      <c r="I2" s="1"/>
    </row>
    <row r="3" spans="1:9" ht="20.25">
      <c r="A3" s="34" t="s">
        <v>1</v>
      </c>
      <c r="B3" s="34"/>
      <c r="C3" s="34"/>
      <c r="D3" s="34"/>
      <c r="E3" s="34"/>
      <c r="F3" s="34"/>
      <c r="G3" s="34"/>
      <c r="H3" s="1"/>
      <c r="I3" s="1"/>
    </row>
    <row r="4" spans="1:9" ht="7.5" customHeight="1"/>
    <row r="5" spans="1:9" ht="19.5">
      <c r="A5" s="3" t="s">
        <v>2</v>
      </c>
    </row>
    <row r="6" spans="1:9">
      <c r="G6" s="4" t="s">
        <v>3</v>
      </c>
    </row>
    <row r="7" spans="1:9" s="6" customFormat="1" ht="62.25" customHeight="1">
      <c r="A7" s="5" t="s">
        <v>4</v>
      </c>
      <c r="B7" s="5" t="s">
        <v>5</v>
      </c>
      <c r="C7" s="5" t="s">
        <v>37</v>
      </c>
      <c r="D7" s="5" t="s">
        <v>6</v>
      </c>
      <c r="E7" s="5" t="s">
        <v>45</v>
      </c>
      <c r="F7" s="5" t="s">
        <v>7</v>
      </c>
      <c r="G7" s="5" t="s">
        <v>8</v>
      </c>
    </row>
    <row r="8" spans="1:9">
      <c r="A8" s="7">
        <v>1</v>
      </c>
      <c r="B8" s="7">
        <v>2</v>
      </c>
      <c r="C8" s="7">
        <v>3</v>
      </c>
      <c r="D8" s="7">
        <v>4</v>
      </c>
      <c r="E8" s="7" t="s">
        <v>9</v>
      </c>
      <c r="F8" s="7">
        <v>6</v>
      </c>
      <c r="G8" s="7" t="s">
        <v>10</v>
      </c>
    </row>
    <row r="9" spans="1:9" ht="34.5" customHeight="1">
      <c r="A9" s="8" t="s">
        <v>11</v>
      </c>
      <c r="B9" s="9" t="s">
        <v>12</v>
      </c>
      <c r="C9" s="10">
        <v>35332.199999999997</v>
      </c>
      <c r="D9" s="10">
        <v>33211.5</v>
      </c>
      <c r="E9" s="11">
        <f>D9/C9</f>
        <v>0.93997826345373348</v>
      </c>
      <c r="F9" s="10">
        <v>33245.1</v>
      </c>
      <c r="G9" s="10">
        <f>D9-F9</f>
        <v>-33.599999999998545</v>
      </c>
    </row>
    <row r="10" spans="1:9" ht="34.5" customHeight="1">
      <c r="A10" s="8" t="s">
        <v>13</v>
      </c>
      <c r="B10" s="9" t="s">
        <v>14</v>
      </c>
      <c r="C10" s="10">
        <v>482720.2</v>
      </c>
      <c r="D10" s="10">
        <v>430812.1</v>
      </c>
      <c r="E10" s="11">
        <f t="shared" ref="E10:E17" si="0">D10/C10</f>
        <v>0.89246752052224032</v>
      </c>
      <c r="F10" s="10">
        <v>440084.2</v>
      </c>
      <c r="G10" s="10">
        <f t="shared" ref="G10:G17" si="1">D10-F10</f>
        <v>-9272.1000000000349</v>
      </c>
    </row>
    <row r="11" spans="1:9" ht="34.5" customHeight="1">
      <c r="A11" s="8" t="s">
        <v>15</v>
      </c>
      <c r="B11" s="9" t="s">
        <v>16</v>
      </c>
      <c r="C11" s="10">
        <v>134359.79999999999</v>
      </c>
      <c r="D11" s="10">
        <v>125952</v>
      </c>
      <c r="E11" s="11">
        <f t="shared" si="0"/>
        <v>0.93742324713195468</v>
      </c>
      <c r="F11" s="10">
        <v>128939.3</v>
      </c>
      <c r="G11" s="10">
        <f t="shared" si="1"/>
        <v>-2987.3000000000029</v>
      </c>
    </row>
    <row r="12" spans="1:9" ht="34.5" customHeight="1">
      <c r="A12" s="8" t="s">
        <v>17</v>
      </c>
      <c r="B12" s="9" t="s">
        <v>18</v>
      </c>
      <c r="C12" s="10">
        <v>26572.1</v>
      </c>
      <c r="D12" s="10">
        <v>22263.5</v>
      </c>
      <c r="E12" s="11">
        <f t="shared" si="0"/>
        <v>0.83785248437270676</v>
      </c>
      <c r="F12" s="10">
        <v>21398</v>
      </c>
      <c r="G12" s="10">
        <f t="shared" si="1"/>
        <v>865.5</v>
      </c>
    </row>
    <row r="13" spans="1:9" ht="34.5" customHeight="1">
      <c r="A13" s="8" t="s">
        <v>19</v>
      </c>
      <c r="B13" s="9" t="s">
        <v>20</v>
      </c>
      <c r="C13" s="10">
        <v>29818.799999999999</v>
      </c>
      <c r="D13" s="10">
        <v>29313.5</v>
      </c>
      <c r="E13" s="11">
        <f t="shared" si="0"/>
        <v>0.9830543147276215</v>
      </c>
      <c r="F13" s="10">
        <v>47591.8</v>
      </c>
      <c r="G13" s="10">
        <f t="shared" si="1"/>
        <v>-18278.300000000003</v>
      </c>
    </row>
    <row r="14" spans="1:9" ht="34.5" customHeight="1">
      <c r="A14" s="8" t="s">
        <v>21</v>
      </c>
      <c r="B14" s="9" t="s">
        <v>22</v>
      </c>
      <c r="C14" s="10">
        <v>34548.199999999997</v>
      </c>
      <c r="D14" s="10">
        <v>33727.199999999997</v>
      </c>
      <c r="E14" s="11">
        <f t="shared" si="0"/>
        <v>0.97623609913106901</v>
      </c>
      <c r="F14" s="10">
        <v>31450.9</v>
      </c>
      <c r="G14" s="10">
        <f t="shared" si="1"/>
        <v>2276.2999999999956</v>
      </c>
    </row>
    <row r="15" spans="1:9" ht="34.5" customHeight="1">
      <c r="A15" s="8" t="s">
        <v>23</v>
      </c>
      <c r="B15" s="9" t="s">
        <v>24</v>
      </c>
      <c r="C15" s="10">
        <v>9764.7999999999993</v>
      </c>
      <c r="D15" s="10">
        <v>9138.7999999999993</v>
      </c>
      <c r="E15" s="11">
        <f t="shared" si="0"/>
        <v>0.93589218417171882</v>
      </c>
      <c r="F15" s="10">
        <v>8498</v>
      </c>
      <c r="G15" s="10">
        <f t="shared" si="1"/>
        <v>640.79999999999927</v>
      </c>
    </row>
    <row r="16" spans="1:9" ht="34.5" customHeight="1">
      <c r="A16" s="8" t="s">
        <v>25</v>
      </c>
      <c r="B16" s="9" t="s">
        <v>26</v>
      </c>
      <c r="C16" s="10">
        <v>55</v>
      </c>
      <c r="D16" s="10">
        <v>54.9</v>
      </c>
      <c r="E16" s="11">
        <f t="shared" si="0"/>
        <v>0.99818181818181817</v>
      </c>
      <c r="F16" s="10">
        <v>43</v>
      </c>
      <c r="G16" s="10">
        <f t="shared" si="1"/>
        <v>11.899999999999999</v>
      </c>
    </row>
    <row r="17" spans="1:7" ht="34.5" customHeight="1">
      <c r="A17" s="12" t="s">
        <v>27</v>
      </c>
      <c r="B17" s="13"/>
      <c r="C17" s="14">
        <f>SUM(C9:C16)</f>
        <v>753171.1</v>
      </c>
      <c r="D17" s="14">
        <f>SUM(D9:D16)</f>
        <v>684473.5</v>
      </c>
      <c r="E17" s="15">
        <f t="shared" si="0"/>
        <v>0.90878885289146116</v>
      </c>
      <c r="F17" s="16">
        <f>SUM(F9:F16)</f>
        <v>711250.3</v>
      </c>
      <c r="G17" s="14">
        <f t="shared" si="1"/>
        <v>-26776.800000000047</v>
      </c>
    </row>
    <row r="18" spans="1:7">
      <c r="A18" s="17"/>
      <c r="B18" s="18"/>
    </row>
    <row r="19" spans="1:7" ht="19.5">
      <c r="A19" s="19" t="s">
        <v>28</v>
      </c>
      <c r="B19" s="18"/>
    </row>
    <row r="20" spans="1:7">
      <c r="A20" s="17"/>
      <c r="B20" s="18"/>
      <c r="G20" s="4" t="s">
        <v>3</v>
      </c>
    </row>
    <row r="21" spans="1:7" ht="60">
      <c r="A21" s="5" t="s">
        <v>4</v>
      </c>
      <c r="B21" s="5" t="s">
        <v>5</v>
      </c>
      <c r="C21" s="5" t="s">
        <v>37</v>
      </c>
      <c r="D21" s="5" t="s">
        <v>6</v>
      </c>
      <c r="E21" s="5" t="s">
        <v>45</v>
      </c>
      <c r="F21" s="5" t="s">
        <v>7</v>
      </c>
      <c r="G21" s="5" t="s">
        <v>8</v>
      </c>
    </row>
    <row r="22" spans="1:7">
      <c r="A22" s="7">
        <v>1</v>
      </c>
      <c r="B22" s="7">
        <v>2</v>
      </c>
      <c r="C22" s="7">
        <v>3</v>
      </c>
      <c r="D22" s="7">
        <v>4</v>
      </c>
      <c r="E22" s="7" t="s">
        <v>9</v>
      </c>
      <c r="F22" s="7">
        <v>6</v>
      </c>
      <c r="G22" s="7" t="s">
        <v>10</v>
      </c>
    </row>
    <row r="23" spans="1:7" ht="33" customHeight="1">
      <c r="A23" s="8" t="s">
        <v>11</v>
      </c>
      <c r="B23" s="9" t="s">
        <v>12</v>
      </c>
      <c r="C23" s="32">
        <v>374.6</v>
      </c>
      <c r="D23" s="32">
        <v>277.39999999999998</v>
      </c>
      <c r="E23" s="33">
        <f>D23/C23</f>
        <v>0.74052322477309118</v>
      </c>
      <c r="F23" s="10">
        <v>254.2</v>
      </c>
      <c r="G23" s="32">
        <f>D23-F23</f>
        <v>23.199999999999989</v>
      </c>
    </row>
    <row r="24" spans="1:7" ht="33" customHeight="1">
      <c r="A24" s="8" t="s">
        <v>13</v>
      </c>
      <c r="B24" s="9" t="s">
        <v>14</v>
      </c>
      <c r="C24" s="32">
        <v>53685.9</v>
      </c>
      <c r="D24" s="32">
        <v>48284.7</v>
      </c>
      <c r="E24" s="33">
        <f t="shared" ref="E24:E34" si="2">D24/C24</f>
        <v>0.89939257793945893</v>
      </c>
      <c r="F24" s="10">
        <v>31501.9</v>
      </c>
      <c r="G24" s="32">
        <f t="shared" ref="G24:G34" si="3">D24-F24</f>
        <v>16782.799999999996</v>
      </c>
    </row>
    <row r="25" spans="1:7" ht="33" customHeight="1">
      <c r="A25" s="8" t="s">
        <v>15</v>
      </c>
      <c r="B25" s="9" t="s">
        <v>16</v>
      </c>
      <c r="C25" s="32">
        <v>1703.8</v>
      </c>
      <c r="D25" s="32">
        <v>1651.1</v>
      </c>
      <c r="E25" s="33">
        <f t="shared" si="2"/>
        <v>0.96906913957037211</v>
      </c>
      <c r="F25" s="10">
        <v>10383.9</v>
      </c>
      <c r="G25" s="32">
        <f t="shared" si="3"/>
        <v>-8732.7999999999993</v>
      </c>
    </row>
    <row r="26" spans="1:7" ht="33" customHeight="1">
      <c r="A26" s="8" t="s">
        <v>17</v>
      </c>
      <c r="B26" s="9" t="s">
        <v>18</v>
      </c>
      <c r="C26" s="32">
        <v>984.2</v>
      </c>
      <c r="D26" s="32">
        <v>917.9</v>
      </c>
      <c r="E26" s="33">
        <f t="shared" si="2"/>
        <v>0.9326356431619589</v>
      </c>
      <c r="F26" s="10">
        <f>433.5+639.6</f>
        <v>1073.0999999999999</v>
      </c>
      <c r="G26" s="32">
        <f t="shared" si="3"/>
        <v>-155.19999999999993</v>
      </c>
    </row>
    <row r="27" spans="1:7" ht="33" customHeight="1">
      <c r="A27" s="8" t="s">
        <v>19</v>
      </c>
      <c r="B27" s="9" t="s">
        <v>20</v>
      </c>
      <c r="C27" s="32">
        <v>6696.1</v>
      </c>
      <c r="D27" s="32">
        <v>4660.8999999999996</v>
      </c>
      <c r="E27" s="33">
        <f t="shared" si="2"/>
        <v>0.69606188676991076</v>
      </c>
      <c r="F27" s="10">
        <v>11505.3</v>
      </c>
      <c r="G27" s="32">
        <f t="shared" si="3"/>
        <v>-6844.4</v>
      </c>
    </row>
    <row r="28" spans="1:7" ht="33" customHeight="1">
      <c r="A28" s="8" t="s">
        <v>21</v>
      </c>
      <c r="B28" s="9" t="s">
        <v>22</v>
      </c>
      <c r="C28" s="32">
        <v>5185.7</v>
      </c>
      <c r="D28" s="32">
        <v>4803.6000000000004</v>
      </c>
      <c r="E28" s="33">
        <f t="shared" si="2"/>
        <v>0.92631660142314454</v>
      </c>
      <c r="F28" s="10">
        <v>4302.1000000000004</v>
      </c>
      <c r="G28" s="32">
        <f t="shared" si="3"/>
        <v>501.5</v>
      </c>
    </row>
    <row r="29" spans="1:7" ht="33" customHeight="1">
      <c r="A29" s="8" t="s">
        <v>23</v>
      </c>
      <c r="B29" s="9" t="s">
        <v>24</v>
      </c>
      <c r="C29" s="32">
        <v>282.39999999999998</v>
      </c>
      <c r="D29" s="32">
        <v>205.5</v>
      </c>
      <c r="E29" s="33">
        <f t="shared" si="2"/>
        <v>0.72769121813031168</v>
      </c>
      <c r="F29" s="10">
        <v>430.1</v>
      </c>
      <c r="G29" s="32">
        <f t="shared" si="3"/>
        <v>-224.60000000000002</v>
      </c>
    </row>
    <row r="30" spans="1:7" ht="33" customHeight="1">
      <c r="A30" s="8" t="s">
        <v>29</v>
      </c>
      <c r="B30" s="9" t="s">
        <v>30</v>
      </c>
      <c r="C30" s="32">
        <v>10796.2</v>
      </c>
      <c r="D30" s="32">
        <v>6884.7</v>
      </c>
      <c r="E30" s="33">
        <f t="shared" si="2"/>
        <v>0.63769659695077896</v>
      </c>
      <c r="F30" s="10">
        <v>6313</v>
      </c>
      <c r="G30" s="32">
        <f t="shared" si="3"/>
        <v>571.69999999999982</v>
      </c>
    </row>
    <row r="31" spans="1:7" ht="33" customHeight="1">
      <c r="A31" s="8" t="s">
        <v>31</v>
      </c>
      <c r="B31" s="9" t="s">
        <v>32</v>
      </c>
      <c r="C31" s="32"/>
      <c r="D31" s="32"/>
      <c r="E31" s="33">
        <v>0</v>
      </c>
      <c r="F31" s="10">
        <v>14988.6</v>
      </c>
      <c r="G31" s="32">
        <f t="shared" si="3"/>
        <v>-14988.6</v>
      </c>
    </row>
    <row r="32" spans="1:7" ht="33" customHeight="1">
      <c r="A32" s="8" t="s">
        <v>33</v>
      </c>
      <c r="B32" s="9" t="s">
        <v>34</v>
      </c>
      <c r="C32" s="32">
        <v>9322.9</v>
      </c>
      <c r="D32" s="10">
        <v>9313.7999999999993</v>
      </c>
      <c r="E32" s="11">
        <f t="shared" si="2"/>
        <v>0.99902390886955772</v>
      </c>
      <c r="F32" s="10">
        <v>4756.3999999999996</v>
      </c>
      <c r="G32" s="10">
        <f t="shared" si="3"/>
        <v>4557.3999999999996</v>
      </c>
    </row>
    <row r="33" spans="1:7" ht="33" hidden="1" customHeight="1">
      <c r="A33" s="8" t="s">
        <v>25</v>
      </c>
      <c r="B33" s="9" t="s">
        <v>26</v>
      </c>
      <c r="C33" s="10">
        <v>0</v>
      </c>
      <c r="D33" s="10">
        <v>0</v>
      </c>
      <c r="E33" s="11">
        <v>0</v>
      </c>
      <c r="F33" s="10">
        <v>0</v>
      </c>
      <c r="G33" s="10">
        <f t="shared" si="3"/>
        <v>0</v>
      </c>
    </row>
    <row r="34" spans="1:7" ht="33" customHeight="1">
      <c r="A34" s="12" t="s">
        <v>27</v>
      </c>
      <c r="B34" s="13"/>
      <c r="C34" s="14">
        <f>SUM(C23:C33)</f>
        <v>89031.799999999988</v>
      </c>
      <c r="D34" s="14">
        <f>SUM(D23:D33)</f>
        <v>76999.600000000006</v>
      </c>
      <c r="E34" s="15">
        <f t="shared" si="2"/>
        <v>0.8648550293266003</v>
      </c>
      <c r="F34" s="14">
        <f>SUM(F23:F33)</f>
        <v>85508.599999999991</v>
      </c>
      <c r="G34" s="14">
        <f t="shared" si="3"/>
        <v>-8508.9999999999854</v>
      </c>
    </row>
    <row r="35" spans="1:7">
      <c r="A35" s="17"/>
      <c r="B35" s="18"/>
    </row>
    <row r="36" spans="1:7">
      <c r="A36" s="17"/>
      <c r="B36" s="18"/>
      <c r="F36" s="20"/>
    </row>
    <row r="37" spans="1:7">
      <c r="A37" s="17" t="s">
        <v>35</v>
      </c>
      <c r="B37" s="18"/>
      <c r="G37" s="4" t="s">
        <v>36</v>
      </c>
    </row>
    <row r="38" spans="1:7">
      <c r="A38" s="17"/>
      <c r="B38" s="18"/>
    </row>
    <row r="39" spans="1:7">
      <c r="A39" s="17"/>
      <c r="B39" s="18"/>
    </row>
    <row r="40" spans="1:7">
      <c r="A40" s="17"/>
      <c r="B40" s="18"/>
    </row>
    <row r="41" spans="1:7">
      <c r="A41" s="17"/>
      <c r="B41" s="18"/>
    </row>
    <row r="42" spans="1:7">
      <c r="A42" s="17"/>
      <c r="B42" s="18"/>
    </row>
    <row r="43" spans="1:7">
      <c r="A43" s="17"/>
      <c r="B43" s="18"/>
    </row>
    <row r="44" spans="1:7">
      <c r="A44" s="17"/>
      <c r="B44" s="18"/>
    </row>
    <row r="45" spans="1:7">
      <c r="A45" s="17"/>
      <c r="B45" s="18"/>
    </row>
    <row r="46" spans="1:7">
      <c r="A46" s="17"/>
      <c r="B46" s="18"/>
    </row>
    <row r="47" spans="1:7">
      <c r="A47" s="17"/>
      <c r="B47" s="18"/>
    </row>
    <row r="48" spans="1:7">
      <c r="A48" s="17"/>
      <c r="B48" s="18"/>
    </row>
    <row r="49" spans="1:2">
      <c r="A49" s="17"/>
      <c r="B49" s="18"/>
    </row>
    <row r="50" spans="1:2">
      <c r="A50" s="17"/>
      <c r="B50" s="18"/>
    </row>
    <row r="51" spans="1:2">
      <c r="A51" s="17"/>
      <c r="B51" s="18"/>
    </row>
    <row r="52" spans="1:2">
      <c r="A52" s="17"/>
      <c r="B52" s="18"/>
    </row>
    <row r="53" spans="1:2">
      <c r="A53" s="17"/>
      <c r="B53" s="18"/>
    </row>
    <row r="54" spans="1:2">
      <c r="A54" s="17"/>
      <c r="B54" s="18"/>
    </row>
    <row r="55" spans="1:2">
      <c r="A55" s="17"/>
      <c r="B55" s="18"/>
    </row>
    <row r="56" spans="1:2">
      <c r="A56" s="17"/>
      <c r="B56" s="18"/>
    </row>
    <row r="57" spans="1:2">
      <c r="A57" s="17"/>
      <c r="B57" s="18"/>
    </row>
    <row r="58" spans="1:2">
      <c r="A58" s="17"/>
      <c r="B58" s="18"/>
    </row>
    <row r="59" spans="1:2">
      <c r="A59" s="17"/>
      <c r="B59" s="18"/>
    </row>
    <row r="60" spans="1:2">
      <c r="A60" s="17"/>
      <c r="B60" s="18"/>
    </row>
    <row r="61" spans="1:2">
      <c r="A61" s="17"/>
      <c r="B61" s="18"/>
    </row>
    <row r="62" spans="1:2">
      <c r="A62" s="17"/>
    </row>
    <row r="63" spans="1:2">
      <c r="A63" s="17"/>
    </row>
    <row r="64" spans="1:2">
      <c r="A64" s="17"/>
    </row>
    <row r="65" spans="1:1">
      <c r="A65" s="17"/>
    </row>
    <row r="66" spans="1:1">
      <c r="A66" s="17"/>
    </row>
    <row r="67" spans="1:1">
      <c r="A67" s="17"/>
    </row>
    <row r="68" spans="1:1">
      <c r="A68" s="17"/>
    </row>
    <row r="69" spans="1:1">
      <c r="A69" s="17"/>
    </row>
    <row r="70" spans="1:1">
      <c r="A70" s="17"/>
    </row>
    <row r="71" spans="1:1">
      <c r="A71" s="17"/>
    </row>
    <row r="72" spans="1:1">
      <c r="A72" s="17"/>
    </row>
    <row r="73" spans="1:1">
      <c r="A73" s="17"/>
    </row>
    <row r="74" spans="1:1">
      <c r="A74" s="17"/>
    </row>
    <row r="75" spans="1:1">
      <c r="A75" s="17"/>
    </row>
    <row r="76" spans="1:1">
      <c r="A76" s="17"/>
    </row>
    <row r="77" spans="1:1">
      <c r="A77" s="17"/>
    </row>
    <row r="78" spans="1:1">
      <c r="A78" s="17"/>
    </row>
    <row r="79" spans="1:1">
      <c r="A79" s="17"/>
    </row>
    <row r="80" spans="1:1">
      <c r="A80" s="17"/>
    </row>
    <row r="81" spans="1:1">
      <c r="A81" s="17"/>
    </row>
    <row r="82" spans="1:1">
      <c r="A82" s="17"/>
    </row>
    <row r="83" spans="1:1">
      <c r="A83" s="17"/>
    </row>
    <row r="84" spans="1:1">
      <c r="A84" s="17"/>
    </row>
    <row r="85" spans="1:1">
      <c r="A85" s="17"/>
    </row>
    <row r="86" spans="1:1">
      <c r="A86" s="17"/>
    </row>
    <row r="87" spans="1:1">
      <c r="A87" s="17"/>
    </row>
    <row r="88" spans="1:1">
      <c r="A88" s="17"/>
    </row>
    <row r="89" spans="1:1">
      <c r="A89" s="17"/>
    </row>
    <row r="90" spans="1:1">
      <c r="A90" s="17"/>
    </row>
    <row r="91" spans="1:1">
      <c r="A91" s="17"/>
    </row>
    <row r="92" spans="1:1">
      <c r="A92" s="17"/>
    </row>
    <row r="93" spans="1:1">
      <c r="A93" s="17"/>
    </row>
    <row r="94" spans="1:1">
      <c r="A94" s="17"/>
    </row>
    <row r="95" spans="1:1">
      <c r="A95" s="17"/>
    </row>
    <row r="96" spans="1:1">
      <c r="A96" s="17"/>
    </row>
    <row r="97" spans="1:1">
      <c r="A97" s="17"/>
    </row>
    <row r="98" spans="1:1">
      <c r="A98" s="17"/>
    </row>
    <row r="99" spans="1:1">
      <c r="A99" s="17"/>
    </row>
    <row r="100" spans="1:1">
      <c r="A100" s="17"/>
    </row>
    <row r="101" spans="1:1">
      <c r="A101" s="17"/>
    </row>
    <row r="102" spans="1:1">
      <c r="A102" s="17"/>
    </row>
    <row r="103" spans="1:1">
      <c r="A103" s="17"/>
    </row>
    <row r="104" spans="1:1">
      <c r="A104" s="17"/>
    </row>
  </sheetData>
  <mergeCells count="3">
    <mergeCell ref="A1:G1"/>
    <mergeCell ref="A2:G2"/>
    <mergeCell ref="A3:G3"/>
  </mergeCells>
  <printOptions horizontalCentered="1"/>
  <pageMargins left="0.39370078740157483" right="0.35433070866141736" top="0.66" bottom="0.49" header="0.31496062992125984" footer="0.31496062992125984"/>
  <pageSetup paperSize="9" scale="96" orientation="landscape" r:id="rId1"/>
  <rowBreaks count="1" manualBreakCount="1">
    <brk id="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27"/>
  <sheetViews>
    <sheetView workbookViewId="0">
      <selection activeCell="A2" sqref="A2:I2"/>
    </sheetView>
  </sheetViews>
  <sheetFormatPr defaultRowHeight="15"/>
  <sheetData>
    <row r="1" spans="1:9">
      <c r="A1" s="21"/>
      <c r="B1" s="21"/>
      <c r="C1" s="21"/>
      <c r="D1" s="21"/>
      <c r="E1" s="21"/>
      <c r="F1" s="22"/>
      <c r="G1" s="22"/>
      <c r="H1" s="22"/>
      <c r="I1" s="22"/>
    </row>
    <row r="2" spans="1:9">
      <c r="A2" s="35" t="s">
        <v>38</v>
      </c>
      <c r="B2" s="35"/>
      <c r="C2" s="35"/>
      <c r="D2" s="35"/>
      <c r="E2" s="35"/>
      <c r="F2" s="35"/>
      <c r="G2" s="35"/>
      <c r="H2" s="35"/>
      <c r="I2" s="35"/>
    </row>
    <row r="3" spans="1:9">
      <c r="A3" s="21"/>
      <c r="B3" s="21"/>
      <c r="C3" s="21"/>
      <c r="D3" s="21"/>
      <c r="E3" s="21"/>
      <c r="F3" s="22"/>
      <c r="G3" s="22"/>
      <c r="H3" s="22"/>
      <c r="I3" s="22"/>
    </row>
    <row r="4" spans="1:9">
      <c r="A4" s="23"/>
      <c r="B4" s="24" t="s">
        <v>39</v>
      </c>
      <c r="C4" s="24" t="s">
        <v>40</v>
      </c>
      <c r="D4" s="24" t="s">
        <v>41</v>
      </c>
      <c r="E4" s="24" t="s">
        <v>42</v>
      </c>
      <c r="F4" s="24" t="s">
        <v>39</v>
      </c>
      <c r="G4" s="24" t="s">
        <v>40</v>
      </c>
      <c r="H4" s="24" t="s">
        <v>41</v>
      </c>
      <c r="I4" s="23" t="s">
        <v>43</v>
      </c>
    </row>
    <row r="5" spans="1:9">
      <c r="A5" s="25">
        <v>10000</v>
      </c>
      <c r="B5" s="26"/>
      <c r="C5" s="26"/>
      <c r="D5" s="26">
        <v>790.5</v>
      </c>
      <c r="E5" s="26">
        <f t="shared" ref="E5:E27" si="0">SUM(B5:D5)</f>
        <v>790.5</v>
      </c>
      <c r="F5" s="27"/>
      <c r="G5" s="27"/>
      <c r="H5" s="26">
        <v>254.18</v>
      </c>
      <c r="I5" s="26">
        <f t="shared" ref="I5:I27" si="1">SUM(F5:H5)</f>
        <v>254.18</v>
      </c>
    </row>
    <row r="6" spans="1:9">
      <c r="A6" s="25">
        <v>70000</v>
      </c>
      <c r="B6" s="26">
        <v>19085.580000000002</v>
      </c>
      <c r="C6" s="26">
        <v>7276.5</v>
      </c>
      <c r="D6" s="26">
        <v>8968.4699999999993</v>
      </c>
      <c r="E6" s="26">
        <f t="shared" si="0"/>
        <v>35330.550000000003</v>
      </c>
      <c r="F6" s="27">
        <v>18256.95</v>
      </c>
      <c r="G6" s="27">
        <v>7217.95</v>
      </c>
      <c r="H6" s="26">
        <v>6026.97</v>
      </c>
      <c r="I6" s="26">
        <f t="shared" si="1"/>
        <v>31501.870000000003</v>
      </c>
    </row>
    <row r="7" spans="1:9">
      <c r="A7" s="25">
        <v>80000</v>
      </c>
      <c r="B7" s="26">
        <v>2183.3200000000002</v>
      </c>
      <c r="C7" s="26">
        <v>1348.57</v>
      </c>
      <c r="D7" s="26">
        <v>8208.6</v>
      </c>
      <c r="E7" s="26">
        <f t="shared" si="0"/>
        <v>11740.490000000002</v>
      </c>
      <c r="F7" s="30">
        <v>2094.2399999999998</v>
      </c>
      <c r="G7" s="30">
        <v>1347.27</v>
      </c>
      <c r="H7" s="30">
        <v>6942.4</v>
      </c>
      <c r="I7" s="26">
        <f t="shared" si="1"/>
        <v>10383.91</v>
      </c>
    </row>
    <row r="8" spans="1:9">
      <c r="A8" s="25">
        <v>90000</v>
      </c>
      <c r="B8" s="26">
        <f>SUM(B9:B12)</f>
        <v>0</v>
      </c>
      <c r="C8" s="26">
        <f>SUM(C9:C12)</f>
        <v>137.51</v>
      </c>
      <c r="D8" s="26">
        <f>SUM(D9:D12)</f>
        <v>530</v>
      </c>
      <c r="E8" s="26">
        <f t="shared" si="0"/>
        <v>667.51</v>
      </c>
      <c r="F8" s="26">
        <f>SUM(F9:F12)</f>
        <v>0</v>
      </c>
      <c r="G8" s="26">
        <f>SUM(G9:G12)</f>
        <v>137.51</v>
      </c>
      <c r="H8" s="26">
        <f>SUM(H9:H12)</f>
        <v>296</v>
      </c>
      <c r="I8" s="26">
        <f t="shared" si="1"/>
        <v>433.51</v>
      </c>
    </row>
    <row r="9" spans="1:9" hidden="1">
      <c r="A9" s="28">
        <v>90412</v>
      </c>
      <c r="B9" s="29"/>
      <c r="C9" s="29"/>
      <c r="D9" s="29"/>
      <c r="E9" s="26">
        <f t="shared" si="0"/>
        <v>0</v>
      </c>
      <c r="F9" s="30"/>
      <c r="G9" s="30"/>
      <c r="H9" s="30"/>
      <c r="I9" s="26">
        <f t="shared" si="1"/>
        <v>0</v>
      </c>
    </row>
    <row r="10" spans="1:9" hidden="1">
      <c r="A10" s="28">
        <v>91204</v>
      </c>
      <c r="B10" s="29"/>
      <c r="C10" s="29">
        <v>137.51</v>
      </c>
      <c r="D10" s="29">
        <v>530</v>
      </c>
      <c r="E10" s="26">
        <f t="shared" si="0"/>
        <v>667.51</v>
      </c>
      <c r="F10" s="30"/>
      <c r="G10" s="30">
        <v>137.51</v>
      </c>
      <c r="H10" s="30">
        <v>296</v>
      </c>
      <c r="I10" s="26">
        <f t="shared" si="1"/>
        <v>433.51</v>
      </c>
    </row>
    <row r="11" spans="1:9" hidden="1">
      <c r="A11" s="28">
        <v>91209</v>
      </c>
      <c r="B11" s="29"/>
      <c r="C11" s="29"/>
      <c r="D11" s="29"/>
      <c r="E11" s="26">
        <f t="shared" si="0"/>
        <v>0</v>
      </c>
      <c r="F11" s="30"/>
      <c r="G11" s="30"/>
      <c r="H11" s="30"/>
      <c r="I11" s="26">
        <f t="shared" si="1"/>
        <v>0</v>
      </c>
    </row>
    <row r="12" spans="1:9" hidden="1">
      <c r="A12" s="28">
        <v>91214</v>
      </c>
      <c r="B12" s="29"/>
      <c r="C12" s="29"/>
      <c r="D12" s="29"/>
      <c r="E12" s="26">
        <f t="shared" si="0"/>
        <v>0</v>
      </c>
      <c r="F12" s="30"/>
      <c r="G12" s="30"/>
      <c r="H12" s="30"/>
      <c r="I12" s="26">
        <f t="shared" si="1"/>
        <v>0</v>
      </c>
    </row>
    <row r="13" spans="1:9">
      <c r="A13" s="25">
        <v>91000</v>
      </c>
      <c r="B13" s="26">
        <f t="shared" ref="B13:H13" si="2">SUM(B14:B18)</f>
        <v>505.7</v>
      </c>
      <c r="C13" s="26">
        <f t="shared" si="2"/>
        <v>0</v>
      </c>
      <c r="D13" s="26">
        <f t="shared" si="2"/>
        <v>169.9</v>
      </c>
      <c r="E13" s="26">
        <f t="shared" si="0"/>
        <v>675.6</v>
      </c>
      <c r="F13" s="26">
        <f t="shared" si="2"/>
        <v>469.65</v>
      </c>
      <c r="G13" s="26">
        <f t="shared" si="2"/>
        <v>0</v>
      </c>
      <c r="H13" s="26">
        <f t="shared" si="2"/>
        <v>169.9</v>
      </c>
      <c r="I13" s="26">
        <f t="shared" si="1"/>
        <v>639.54999999999995</v>
      </c>
    </row>
    <row r="14" spans="1:9" hidden="1">
      <c r="A14" s="28">
        <v>91101</v>
      </c>
      <c r="B14" s="29"/>
      <c r="C14" s="29"/>
      <c r="D14" s="29">
        <v>161.1</v>
      </c>
      <c r="E14" s="26">
        <f t="shared" si="0"/>
        <v>161.1</v>
      </c>
      <c r="F14" s="30"/>
      <c r="G14" s="30"/>
      <c r="H14" s="29">
        <v>161.1</v>
      </c>
      <c r="I14" s="26">
        <f t="shared" si="1"/>
        <v>161.1</v>
      </c>
    </row>
    <row r="15" spans="1:9" hidden="1">
      <c r="A15" s="28">
        <v>91102</v>
      </c>
      <c r="B15" s="29"/>
      <c r="C15" s="29"/>
      <c r="D15" s="29"/>
      <c r="E15" s="26">
        <f t="shared" si="0"/>
        <v>0</v>
      </c>
      <c r="F15" s="30"/>
      <c r="G15" s="30"/>
      <c r="H15" s="30"/>
      <c r="I15" s="26">
        <f t="shared" si="1"/>
        <v>0</v>
      </c>
    </row>
    <row r="16" spans="1:9" hidden="1">
      <c r="A16" s="28">
        <v>91103</v>
      </c>
      <c r="B16" s="29"/>
      <c r="C16" s="29"/>
      <c r="D16" s="29"/>
      <c r="E16" s="26">
        <f t="shared" si="0"/>
        <v>0</v>
      </c>
      <c r="F16" s="30"/>
      <c r="G16" s="30"/>
      <c r="H16" s="30"/>
      <c r="I16" s="26">
        <f t="shared" si="1"/>
        <v>0</v>
      </c>
    </row>
    <row r="17" spans="1:9" hidden="1">
      <c r="A17" s="28">
        <v>91105</v>
      </c>
      <c r="B17" s="29">
        <v>505.7</v>
      </c>
      <c r="C17" s="29"/>
      <c r="D17" s="29">
        <v>8.8000000000000007</v>
      </c>
      <c r="E17" s="26">
        <f t="shared" si="0"/>
        <v>514.5</v>
      </c>
      <c r="F17" s="30">
        <v>469.65</v>
      </c>
      <c r="G17" s="30"/>
      <c r="H17" s="30">
        <v>8.8000000000000007</v>
      </c>
      <c r="I17" s="26">
        <f t="shared" si="1"/>
        <v>478.45</v>
      </c>
    </row>
    <row r="18" spans="1:9" hidden="1">
      <c r="A18" s="28">
        <v>91107</v>
      </c>
      <c r="B18" s="29"/>
      <c r="C18" s="29"/>
      <c r="D18" s="29"/>
      <c r="E18" s="26">
        <f t="shared" si="0"/>
        <v>0</v>
      </c>
      <c r="F18" s="30"/>
      <c r="G18" s="30"/>
      <c r="H18" s="30"/>
      <c r="I18" s="26">
        <f t="shared" si="1"/>
        <v>0</v>
      </c>
    </row>
    <row r="19" spans="1:9">
      <c r="A19" s="25">
        <v>100000</v>
      </c>
      <c r="B19" s="26">
        <v>4166.8999999999996</v>
      </c>
      <c r="C19" s="26"/>
      <c r="D19" s="26">
        <v>23088.13</v>
      </c>
      <c r="E19" s="26">
        <f t="shared" si="0"/>
        <v>27255.03</v>
      </c>
      <c r="F19" s="27"/>
      <c r="G19" s="27"/>
      <c r="H19" s="27">
        <v>11505.34</v>
      </c>
      <c r="I19" s="26">
        <f t="shared" si="1"/>
        <v>11505.34</v>
      </c>
    </row>
    <row r="20" spans="1:9">
      <c r="A20" s="25">
        <v>110000</v>
      </c>
      <c r="B20" s="26"/>
      <c r="C20" s="26"/>
      <c r="D20" s="26">
        <v>797.7</v>
      </c>
      <c r="E20" s="26">
        <f t="shared" si="0"/>
        <v>797.7</v>
      </c>
      <c r="F20" s="27">
        <v>3935.21</v>
      </c>
      <c r="G20" s="27"/>
      <c r="H20" s="27">
        <v>366.9</v>
      </c>
      <c r="I20" s="26">
        <f t="shared" si="1"/>
        <v>4302.1099999999997</v>
      </c>
    </row>
    <row r="21" spans="1:9">
      <c r="A21" s="25">
        <v>130000</v>
      </c>
      <c r="B21" s="26">
        <v>76.819999999999993</v>
      </c>
      <c r="C21" s="26">
        <v>90.12</v>
      </c>
      <c r="D21" s="26">
        <v>275</v>
      </c>
      <c r="E21" s="26">
        <f t="shared" si="0"/>
        <v>441.94</v>
      </c>
      <c r="F21" s="27">
        <v>76.39</v>
      </c>
      <c r="G21" s="27">
        <v>89.18</v>
      </c>
      <c r="H21" s="27">
        <v>264.52999999999997</v>
      </c>
      <c r="I21" s="26">
        <f t="shared" si="1"/>
        <v>430.09999999999997</v>
      </c>
    </row>
    <row r="22" spans="1:9" hidden="1">
      <c r="A22" s="25">
        <v>250000</v>
      </c>
      <c r="B22" s="26"/>
      <c r="C22" s="26"/>
      <c r="D22" s="26"/>
      <c r="E22" s="26">
        <f t="shared" si="0"/>
        <v>0</v>
      </c>
      <c r="F22" s="27"/>
      <c r="G22" s="27"/>
      <c r="H22" s="27"/>
      <c r="I22" s="26">
        <f t="shared" si="1"/>
        <v>0</v>
      </c>
    </row>
    <row r="23" spans="1:9" hidden="1">
      <c r="A23" s="28">
        <v>250404</v>
      </c>
      <c r="B23" s="29"/>
      <c r="C23" s="29"/>
      <c r="D23" s="29"/>
      <c r="E23" s="26">
        <f t="shared" si="0"/>
        <v>0</v>
      </c>
      <c r="F23" s="30"/>
      <c r="G23" s="30"/>
      <c r="H23" s="30"/>
      <c r="I23" s="26">
        <f t="shared" si="1"/>
        <v>0</v>
      </c>
    </row>
    <row r="24" spans="1:9">
      <c r="A24" s="28">
        <v>150000</v>
      </c>
      <c r="B24" s="29"/>
      <c r="C24" s="29"/>
      <c r="D24" s="29">
        <v>8122.6</v>
      </c>
      <c r="E24" s="26">
        <f t="shared" si="0"/>
        <v>8122.6</v>
      </c>
      <c r="F24" s="30"/>
      <c r="G24" s="30"/>
      <c r="H24" s="30">
        <v>6312.98</v>
      </c>
      <c r="I24" s="26">
        <f t="shared" si="1"/>
        <v>6312.98</v>
      </c>
    </row>
    <row r="25" spans="1:9">
      <c r="A25" s="28">
        <v>180000</v>
      </c>
      <c r="B25" s="29"/>
      <c r="C25" s="29"/>
      <c r="D25" s="29">
        <v>15348.6</v>
      </c>
      <c r="E25" s="26">
        <f t="shared" si="0"/>
        <v>15348.6</v>
      </c>
      <c r="F25" s="30"/>
      <c r="G25" s="30"/>
      <c r="H25" s="30">
        <v>14988.6</v>
      </c>
      <c r="I25" s="26">
        <f t="shared" si="1"/>
        <v>14988.6</v>
      </c>
    </row>
    <row r="26" spans="1:9">
      <c r="A26" s="28">
        <v>240000</v>
      </c>
      <c r="B26" s="29"/>
      <c r="C26" s="29"/>
      <c r="D26" s="29">
        <v>8240.2000000000007</v>
      </c>
      <c r="E26" s="26">
        <f t="shared" si="0"/>
        <v>8240.2000000000007</v>
      </c>
      <c r="F26" s="30"/>
      <c r="G26" s="30"/>
      <c r="H26" s="30">
        <v>4756.43</v>
      </c>
      <c r="I26" s="26">
        <f t="shared" si="1"/>
        <v>4756.43</v>
      </c>
    </row>
    <row r="27" spans="1:9">
      <c r="A27" s="25">
        <v>900203</v>
      </c>
      <c r="B27" s="26">
        <f>B5+B6+B7+B8+B19+B20+B21+B22+B13+B24+B25+B26</f>
        <v>26018.320000000003</v>
      </c>
      <c r="C27" s="26">
        <f>C5+C6+C7+C8+C19+C20+C21+C22+C13+C24+C25+C26</f>
        <v>8852.7000000000007</v>
      </c>
      <c r="D27" s="26">
        <f>D5+D6+D7+D8+D19+D20+D21+D22+D13+D24+D25+D26</f>
        <v>74539.7</v>
      </c>
      <c r="E27" s="26">
        <f t="shared" si="0"/>
        <v>109410.72</v>
      </c>
      <c r="F27" s="26">
        <f>F5+F6+F7+F8+F19+F20+F21+F22+F13+F24+F25+F26</f>
        <v>24832.440000000002</v>
      </c>
      <c r="G27" s="26">
        <f>G5+G6+G7+G8+G19+G20+G21+G22+G13+G24+G25+G26</f>
        <v>8791.91</v>
      </c>
      <c r="H27" s="26">
        <f>H5+H6+H7+H8+H19+H20+H21+H22+H13+H24+H25+H26</f>
        <v>51884.23</v>
      </c>
      <c r="I27" s="26">
        <f t="shared" si="1"/>
        <v>85508.580000000016</v>
      </c>
    </row>
  </sheetData>
  <mergeCells count="1">
    <mergeCell ref="A2:I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6"/>
  <sheetViews>
    <sheetView tabSelected="1" workbookViewId="0">
      <selection activeCell="D25" sqref="D25"/>
    </sheetView>
  </sheetViews>
  <sheetFormatPr defaultRowHeight="15"/>
  <sheetData>
    <row r="1" spans="1:9">
      <c r="A1" s="35"/>
      <c r="B1" s="35"/>
      <c r="C1" s="35"/>
      <c r="D1" s="35"/>
      <c r="E1" s="35"/>
      <c r="F1" s="35"/>
      <c r="G1" s="35"/>
      <c r="H1" s="35"/>
      <c r="I1" s="35"/>
    </row>
    <row r="2" spans="1:9">
      <c r="A2" s="35" t="s">
        <v>44</v>
      </c>
      <c r="B2" s="35"/>
      <c r="C2" s="35"/>
      <c r="D2" s="35"/>
      <c r="E2" s="35"/>
      <c r="F2" s="35"/>
      <c r="G2" s="35"/>
      <c r="H2" s="35"/>
      <c r="I2" s="35"/>
    </row>
    <row r="3" spans="1:9">
      <c r="A3" s="21"/>
      <c r="B3" s="21"/>
      <c r="C3" s="21"/>
      <c r="D3" s="21"/>
      <c r="E3" s="21"/>
      <c r="F3" s="22"/>
      <c r="G3" s="22"/>
      <c r="H3" s="22"/>
      <c r="I3" s="22"/>
    </row>
    <row r="4" spans="1:9">
      <c r="A4" s="23"/>
      <c r="B4" s="24" t="s">
        <v>39</v>
      </c>
      <c r="C4" s="24" t="s">
        <v>40</v>
      </c>
      <c r="D4" s="24" t="s">
        <v>41</v>
      </c>
      <c r="E4" s="24" t="s">
        <v>42</v>
      </c>
      <c r="F4" s="24" t="s">
        <v>39</v>
      </c>
      <c r="G4" s="24" t="s">
        <v>40</v>
      </c>
      <c r="H4" s="24" t="s">
        <v>41</v>
      </c>
      <c r="I4" s="23" t="s">
        <v>43</v>
      </c>
    </row>
    <row r="5" spans="1:9">
      <c r="A5" s="25">
        <v>10000</v>
      </c>
      <c r="B5" s="26"/>
      <c r="C5" s="26"/>
      <c r="D5" s="26">
        <v>374.6</v>
      </c>
      <c r="E5" s="26">
        <f t="shared" ref="E5:E14" si="0">SUM(B5:D5)</f>
        <v>374.6</v>
      </c>
      <c r="F5" s="27"/>
      <c r="G5" s="27"/>
      <c r="H5" s="26">
        <v>277.39999999999998</v>
      </c>
      <c r="I5" s="26">
        <f t="shared" ref="I5:I16" si="1">SUM(F5:H5)</f>
        <v>277.39999999999998</v>
      </c>
    </row>
    <row r="6" spans="1:9">
      <c r="A6" s="25">
        <v>70000</v>
      </c>
      <c r="B6" s="26">
        <v>20354.8</v>
      </c>
      <c r="C6" s="26">
        <v>11595.3</v>
      </c>
      <c r="D6" s="26">
        <v>21735.8</v>
      </c>
      <c r="E6" s="26">
        <f t="shared" si="0"/>
        <v>53685.899999999994</v>
      </c>
      <c r="F6" s="27">
        <v>18390.3</v>
      </c>
      <c r="G6" s="27">
        <v>11522.8</v>
      </c>
      <c r="H6" s="26">
        <v>18371.599999999999</v>
      </c>
      <c r="I6" s="26">
        <f t="shared" si="1"/>
        <v>48284.7</v>
      </c>
    </row>
    <row r="7" spans="1:9">
      <c r="A7" s="25">
        <v>80000</v>
      </c>
      <c r="B7" s="26">
        <v>526</v>
      </c>
      <c r="C7" s="26">
        <v>177.8</v>
      </c>
      <c r="D7" s="26">
        <v>1000</v>
      </c>
      <c r="E7" s="26">
        <f t="shared" si="0"/>
        <v>1703.8</v>
      </c>
      <c r="F7" s="27">
        <v>476.3</v>
      </c>
      <c r="G7" s="27">
        <v>174.9</v>
      </c>
      <c r="H7" s="31">
        <v>999.9</v>
      </c>
      <c r="I7" s="26">
        <f t="shared" si="1"/>
        <v>1651.1</v>
      </c>
    </row>
    <row r="8" spans="1:9">
      <c r="A8" s="25">
        <v>90000</v>
      </c>
      <c r="B8" s="26">
        <v>700</v>
      </c>
      <c r="C8" s="26">
        <v>84.2</v>
      </c>
      <c r="D8" s="26">
        <v>200</v>
      </c>
      <c r="E8" s="26">
        <f t="shared" si="0"/>
        <v>984.2</v>
      </c>
      <c r="F8" s="26">
        <v>678.7</v>
      </c>
      <c r="G8" s="26">
        <v>84.2</v>
      </c>
      <c r="H8" s="26">
        <v>155</v>
      </c>
      <c r="I8" s="26">
        <f t="shared" si="1"/>
        <v>917.90000000000009</v>
      </c>
    </row>
    <row r="9" spans="1:9">
      <c r="A9" s="25">
        <v>100000</v>
      </c>
      <c r="B9" s="26"/>
      <c r="C9" s="26"/>
      <c r="D9" s="26">
        <v>6696.1</v>
      </c>
      <c r="E9" s="26">
        <f t="shared" si="0"/>
        <v>6696.1</v>
      </c>
      <c r="F9" s="27"/>
      <c r="G9" s="27"/>
      <c r="H9" s="27">
        <v>4660.8999999999996</v>
      </c>
      <c r="I9" s="26">
        <f t="shared" si="1"/>
        <v>4660.8999999999996</v>
      </c>
    </row>
    <row r="10" spans="1:9">
      <c r="A10" s="25">
        <v>110000</v>
      </c>
      <c r="B10" s="26">
        <v>5185.7</v>
      </c>
      <c r="C10" s="26"/>
      <c r="D10" s="26"/>
      <c r="E10" s="26">
        <f t="shared" si="0"/>
        <v>5185.7</v>
      </c>
      <c r="F10" s="27">
        <v>4803.6000000000004</v>
      </c>
      <c r="G10" s="27"/>
      <c r="H10" s="27"/>
      <c r="I10" s="26">
        <f t="shared" si="1"/>
        <v>4803.6000000000004</v>
      </c>
    </row>
    <row r="11" spans="1:9">
      <c r="A11" s="25">
        <v>130000</v>
      </c>
      <c r="B11" s="26">
        <v>61.2</v>
      </c>
      <c r="C11" s="26">
        <v>53.3</v>
      </c>
      <c r="D11" s="26">
        <v>167.9</v>
      </c>
      <c r="E11" s="26">
        <f t="shared" si="0"/>
        <v>282.39999999999998</v>
      </c>
      <c r="F11" s="27">
        <v>45.5</v>
      </c>
      <c r="G11" s="27">
        <v>53.3</v>
      </c>
      <c r="H11" s="27">
        <v>106.7</v>
      </c>
      <c r="I11" s="26">
        <f t="shared" si="1"/>
        <v>205.5</v>
      </c>
    </row>
    <row r="12" spans="1:9">
      <c r="A12" s="25">
        <v>150000</v>
      </c>
      <c r="B12" s="26"/>
      <c r="C12" s="26"/>
      <c r="D12" s="26">
        <v>10796.2</v>
      </c>
      <c r="E12" s="26">
        <f t="shared" si="0"/>
        <v>10796.2</v>
      </c>
      <c r="F12" s="27"/>
      <c r="G12" s="27"/>
      <c r="H12" s="27">
        <v>6884.7</v>
      </c>
      <c r="I12" s="26">
        <f t="shared" si="1"/>
        <v>6884.7</v>
      </c>
    </row>
    <row r="13" spans="1:9">
      <c r="A13" s="25">
        <v>180000</v>
      </c>
      <c r="B13" s="26"/>
      <c r="C13" s="26"/>
      <c r="D13" s="26"/>
      <c r="E13" s="26">
        <f t="shared" si="0"/>
        <v>0</v>
      </c>
      <c r="F13" s="27"/>
      <c r="G13" s="27"/>
      <c r="H13" s="27"/>
      <c r="I13" s="26">
        <f t="shared" si="1"/>
        <v>0</v>
      </c>
    </row>
    <row r="14" spans="1:9">
      <c r="A14" s="25">
        <v>240000</v>
      </c>
      <c r="B14" s="26"/>
      <c r="C14" s="26"/>
      <c r="D14" s="26">
        <v>9322.9</v>
      </c>
      <c r="E14" s="26">
        <f t="shared" si="0"/>
        <v>9322.9</v>
      </c>
      <c r="F14" s="27"/>
      <c r="G14" s="27"/>
      <c r="H14" s="27">
        <v>9313.7999999999993</v>
      </c>
      <c r="I14" s="26">
        <f t="shared" si="1"/>
        <v>9313.7999999999993</v>
      </c>
    </row>
    <row r="15" spans="1:9">
      <c r="A15" s="25">
        <v>250000</v>
      </c>
      <c r="B15" s="26"/>
      <c r="C15" s="26"/>
      <c r="D15" s="26"/>
      <c r="E15" s="26">
        <f>SUM(B15:D15)</f>
        <v>0</v>
      </c>
      <c r="F15" s="27"/>
      <c r="G15" s="27"/>
      <c r="H15" s="27"/>
      <c r="I15" s="26">
        <f t="shared" si="1"/>
        <v>0</v>
      </c>
    </row>
    <row r="16" spans="1:9">
      <c r="A16" s="25">
        <v>900203</v>
      </c>
      <c r="B16" s="26">
        <f>SUM(B5:B15)</f>
        <v>26827.7</v>
      </c>
      <c r="C16" s="26">
        <f t="shared" ref="C16:H16" si="2">SUM(C5:C15)</f>
        <v>11910.599999999999</v>
      </c>
      <c r="D16" s="26">
        <f t="shared" si="2"/>
        <v>50293.500000000007</v>
      </c>
      <c r="E16" s="26">
        <f>SUM(B16:D16)</f>
        <v>89031.800000000017</v>
      </c>
      <c r="F16" s="26">
        <f t="shared" si="2"/>
        <v>24394.400000000001</v>
      </c>
      <c r="G16" s="26">
        <f t="shared" si="2"/>
        <v>11835.199999999999</v>
      </c>
      <c r="H16" s="26">
        <f t="shared" si="2"/>
        <v>40770</v>
      </c>
      <c r="I16" s="26">
        <f t="shared" si="1"/>
        <v>76999.600000000006</v>
      </c>
    </row>
  </sheetData>
  <mergeCells count="2">
    <mergeCell ref="A1:I1"/>
    <mergeCell ref="A2:I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2012 рік (4-1+4-2+4-3)</vt:lpstr>
      <vt:lpstr>2013 рік (4-1+4-2+4-3)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none</dc:creator>
  <cp:lastModifiedBy>none</cp:lastModifiedBy>
  <cp:lastPrinted>2014-04-16T06:43:07Z</cp:lastPrinted>
  <dcterms:created xsi:type="dcterms:W3CDTF">2014-04-15T14:21:02Z</dcterms:created>
  <dcterms:modified xsi:type="dcterms:W3CDTF">2015-04-28T13:23:43Z</dcterms:modified>
</cp:coreProperties>
</file>